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05" windowWidth="15480" windowHeight="10650" firstSheet="1" activeTab="2"/>
  </bookViews>
  <sheets>
    <sheet name="7.ความเชื่อมโยงพันธกิจ งปม." sheetId="4" state="hidden" r:id="rId1"/>
    <sheet name="8.ตัวชี้วัดมาตรการค่าเป้าหมาย62" sheetId="1" r:id="rId2"/>
    <sheet name="ความเชื่อมโยง 62" sheetId="5" r:id="rId3"/>
  </sheets>
  <externalReferences>
    <externalReference r:id="rId4"/>
  </externalReferences>
  <definedNames>
    <definedName name="_xlnm.Print_Area" localSheetId="0">'7.ความเชื่อมโยงพันธกิจ งปม.'!$A$1:$N$125</definedName>
    <definedName name="_xlnm.Print_Area" localSheetId="1">'8.ตัวชี้วัดมาตรการค่าเป้าหมาย62'!$A$1:$J$328</definedName>
    <definedName name="_xlnm.Print_Area" localSheetId="2">'ความเชื่อมโยง 62'!$A$1:$N$380</definedName>
    <definedName name="_xlnm.Print_Titles" localSheetId="0">'7.ความเชื่อมโยงพันธกิจ งปม.'!$2:$4</definedName>
    <definedName name="_xlnm.Print_Titles" localSheetId="1">'8.ตัวชี้วัดมาตรการค่าเป้าหมาย62'!$2:$4</definedName>
    <definedName name="_xlnm.Print_Titles" localSheetId="2">'ความเชื่อมโยง 62'!$2:$4</definedName>
  </definedNames>
  <calcPr calcId="144525"/>
</workbook>
</file>

<file path=xl/calcChain.xml><?xml version="1.0" encoding="utf-8"?>
<calcChain xmlns="http://schemas.openxmlformats.org/spreadsheetml/2006/main">
  <c r="N286" i="5" l="1"/>
  <c r="M286" i="5"/>
  <c r="L286" i="5"/>
  <c r="K286" i="5"/>
  <c r="M5" i="5"/>
  <c r="L5" i="5"/>
  <c r="K5" i="5" l="1"/>
  <c r="N5" i="5"/>
  <c r="L84" i="4" l="1"/>
  <c r="L90" i="4"/>
  <c r="L91" i="4"/>
  <c r="K91" i="4"/>
  <c r="L88" i="4"/>
  <c r="M18" i="4"/>
  <c r="L18" i="4"/>
  <c r="K18" i="4"/>
  <c r="M91" i="4"/>
  <c r="M83" i="4"/>
  <c r="N122" i="4" l="1"/>
  <c r="N85" i="4"/>
  <c r="N87" i="4"/>
  <c r="N82" i="4"/>
  <c r="N55" i="4"/>
  <c r="N56" i="4"/>
  <c r="N58" i="4"/>
  <c r="N60" i="4"/>
  <c r="N61" i="4"/>
  <c r="N63" i="4"/>
  <c r="N64" i="4"/>
  <c r="N65" i="4"/>
  <c r="N66" i="4"/>
  <c r="N67" i="4"/>
  <c r="N68" i="4"/>
  <c r="M123" i="4"/>
  <c r="L123" i="4"/>
  <c r="K123" i="4"/>
  <c r="M120" i="4"/>
  <c r="L120" i="4"/>
  <c r="K120" i="4"/>
  <c r="M119" i="4"/>
  <c r="L119" i="4"/>
  <c r="K119" i="4"/>
  <c r="M118" i="4"/>
  <c r="L118" i="4"/>
  <c r="K118" i="4"/>
  <c r="M107" i="4"/>
  <c r="L107" i="4"/>
  <c r="K107" i="4"/>
  <c r="M96" i="4"/>
  <c r="L96" i="4"/>
  <c r="K96" i="4"/>
  <c r="N91" i="4"/>
  <c r="M90" i="4"/>
  <c r="K90" i="4"/>
  <c r="M89" i="4"/>
  <c r="L89" i="4"/>
  <c r="K89" i="4"/>
  <c r="M88" i="4"/>
  <c r="K88" i="4"/>
  <c r="M86" i="4"/>
  <c r="L86" i="4"/>
  <c r="K86" i="4"/>
  <c r="M84" i="4"/>
  <c r="K84" i="4"/>
  <c r="L83" i="4"/>
  <c r="K83" i="4"/>
  <c r="M76" i="4"/>
  <c r="L76" i="4"/>
  <c r="K76" i="4"/>
  <c r="M75" i="4"/>
  <c r="L75" i="4"/>
  <c r="K75" i="4"/>
  <c r="M69" i="4"/>
  <c r="L69" i="4"/>
  <c r="K69" i="4"/>
  <c r="M62" i="4"/>
  <c r="L62" i="4"/>
  <c r="K62" i="4"/>
  <c r="M59" i="4"/>
  <c r="L59" i="4"/>
  <c r="K59" i="4"/>
  <c r="M57" i="4"/>
  <c r="N57" i="4" s="1"/>
  <c r="M54" i="4"/>
  <c r="L54" i="4"/>
  <c r="K54" i="4"/>
  <c r="M47" i="4"/>
  <c r="L47" i="4"/>
  <c r="K47" i="4"/>
  <c r="M44" i="4"/>
  <c r="L44" i="4"/>
  <c r="K44" i="4"/>
  <c r="M34" i="4"/>
  <c r="L34" i="4"/>
  <c r="K34" i="4"/>
  <c r="M26" i="4"/>
  <c r="M25" i="4" s="1"/>
  <c r="L26" i="4"/>
  <c r="L25" i="4" s="1"/>
  <c r="K26" i="4"/>
  <c r="N18" i="4"/>
  <c r="M9" i="4"/>
  <c r="L9" i="4"/>
  <c r="K9" i="4"/>
  <c r="N47" i="4" l="1"/>
  <c r="N69" i="4"/>
  <c r="N76" i="4"/>
  <c r="L81" i="4"/>
  <c r="M81" i="4"/>
  <c r="N88" i="4"/>
  <c r="N89" i="4"/>
  <c r="N96" i="4"/>
  <c r="M117" i="4"/>
  <c r="N59" i="4"/>
  <c r="N9" i="4"/>
  <c r="K81" i="4"/>
  <c r="N90" i="4"/>
  <c r="L117" i="4"/>
  <c r="N123" i="4"/>
  <c r="N118" i="4"/>
  <c r="K117" i="4"/>
  <c r="N44" i="4"/>
  <c r="N54" i="4"/>
  <c r="N62" i="4"/>
  <c r="N75" i="4"/>
  <c r="N83" i="4"/>
  <c r="N107" i="4"/>
  <c r="N120" i="4"/>
  <c r="N84" i="4"/>
  <c r="N86" i="4"/>
  <c r="N119" i="4"/>
  <c r="L95" i="4"/>
  <c r="M95" i="4"/>
  <c r="N117" i="4" l="1"/>
  <c r="N81" i="4"/>
  <c r="M116" i="4"/>
  <c r="L116" i="4"/>
  <c r="L115" i="4" s="1"/>
  <c r="L114" i="4" s="1"/>
  <c r="L113" i="4" s="1"/>
  <c r="K95" i="4" l="1"/>
  <c r="M115" i="4"/>
  <c r="M114" i="4" s="1"/>
  <c r="M113" i="4" s="1"/>
  <c r="K116" i="4"/>
  <c r="K115" i="4" s="1"/>
  <c r="K114" i="4" s="1"/>
  <c r="K113" i="4" s="1"/>
  <c r="M80" i="4"/>
  <c r="M79" i="4" s="1"/>
  <c r="M78" i="4" s="1"/>
  <c r="M77" i="4" s="1"/>
  <c r="N45" i="4"/>
  <c r="N46" i="4"/>
  <c r="N48" i="4"/>
  <c r="N49" i="4"/>
  <c r="N50" i="4"/>
  <c r="N51" i="4"/>
  <c r="N52" i="4"/>
  <c r="N53" i="4"/>
  <c r="N10" i="4"/>
  <c r="N11" i="4"/>
  <c r="N12" i="4"/>
  <c r="N13" i="4"/>
  <c r="N14" i="4"/>
  <c r="N15" i="4"/>
  <c r="N16" i="4"/>
  <c r="N17" i="4"/>
  <c r="N19" i="4"/>
  <c r="N20" i="4"/>
  <c r="N21" i="4"/>
  <c r="N22" i="4"/>
  <c r="N23" i="4"/>
  <c r="N24" i="4"/>
  <c r="N95" i="4" l="1"/>
  <c r="N116" i="4"/>
  <c r="N115" i="4" l="1"/>
  <c r="N114" i="4" s="1"/>
  <c r="N113" i="4" s="1"/>
  <c r="K80" i="4" l="1"/>
  <c r="K79" i="4" s="1"/>
  <c r="K78" i="4" s="1"/>
  <c r="K77" i="4" s="1"/>
  <c r="L80" i="4"/>
  <c r="L79" i="4" s="1"/>
  <c r="L78" i="4" s="1"/>
  <c r="L77" i="4" s="1"/>
  <c r="N80" i="4" l="1"/>
  <c r="N79" i="4" s="1"/>
  <c r="N78" i="4" l="1"/>
  <c r="N77" i="4" s="1"/>
  <c r="M105" i="4" l="1"/>
  <c r="M94" i="4" s="1"/>
  <c r="M93" i="4" s="1"/>
  <c r="M92" i="4" s="1"/>
  <c r="L105" i="4"/>
  <c r="L94" i="4" s="1"/>
  <c r="L93" i="4" s="1"/>
  <c r="L92" i="4" s="1"/>
  <c r="K105" i="4" l="1"/>
  <c r="K94" i="4" s="1"/>
  <c r="N105" i="4" l="1"/>
  <c r="N94" i="4" s="1"/>
  <c r="N93" i="4" s="1"/>
  <c r="N92" i="4" s="1"/>
  <c r="K93" i="4"/>
  <c r="K92" i="4" s="1"/>
  <c r="K74" i="4" l="1"/>
  <c r="L74" i="4"/>
  <c r="M74" i="4" l="1"/>
  <c r="N74" i="4" l="1"/>
  <c r="L43" i="4" l="1"/>
  <c r="L42" i="4" s="1"/>
  <c r="K43" i="4"/>
  <c r="K42" i="4" s="1"/>
  <c r="L33" i="4" l="1"/>
  <c r="M43" i="4" l="1"/>
  <c r="M42" i="4" s="1"/>
  <c r="N43" i="4"/>
  <c r="N42" i="4" s="1"/>
  <c r="M33" i="4"/>
  <c r="N34" i="4" l="1"/>
  <c r="K33" i="4"/>
  <c r="N26" i="4" l="1"/>
  <c r="K25" i="4"/>
  <c r="N33" i="4"/>
  <c r="M8" i="4"/>
  <c r="M7" i="4" s="1"/>
  <c r="N25" i="4" l="1"/>
  <c r="K8" i="4"/>
  <c r="K7" i="4" s="1"/>
  <c r="K6" i="4" s="1"/>
  <c r="L8" i="4" l="1"/>
  <c r="L7" i="4" s="1"/>
  <c r="N8" i="4" l="1"/>
  <c r="N7" i="4" s="1"/>
  <c r="K5" i="4"/>
  <c r="K125" i="4" s="1"/>
  <c r="M6" i="4"/>
  <c r="M5" i="4" s="1"/>
  <c r="M125" i="4" s="1"/>
  <c r="L6" i="4"/>
  <c r="L5" i="4" s="1"/>
  <c r="L125" i="4" s="1"/>
  <c r="N6" i="4" l="1"/>
  <c r="N5" i="4" s="1"/>
  <c r="N125" i="4" s="1"/>
</calcChain>
</file>

<file path=xl/sharedStrings.xml><?xml version="1.0" encoding="utf-8"?>
<sst xmlns="http://schemas.openxmlformats.org/spreadsheetml/2006/main" count="1498" uniqueCount="822">
  <si>
    <t>งบประมาณ</t>
  </si>
  <si>
    <t>มาตรการ</t>
  </si>
  <si>
    <t>แผนงาน / โครงการ</t>
  </si>
  <si>
    <t>ตัวชี้วัด มาตรการ/ค่าเป้าหมาย</t>
  </si>
  <si>
    <t>(บาท)</t>
  </si>
  <si>
    <t>1. พัฒนาคุณภาพการศึกษา</t>
  </si>
  <si>
    <t>1.1.1</t>
  </si>
  <si>
    <t>ผลิตบัณฑิตนักปฏิบัติ</t>
  </si>
  <si>
    <t>ปรับปรุงหลักสูตรเดิมและสร้างหลักสูตรใหม่</t>
  </si>
  <si>
    <t>พัฒนาระบบสหกิจศึกษา / ฝึกงาน</t>
  </si>
  <si>
    <t>สรรหาอาจารย์ที่มีทักษะวิชาชีพ</t>
  </si>
  <si>
    <t>ส่งเสริมให้บุคลากรสายวิชาการพัฒนาความรู้และทักษะด้านวิชาชีพ</t>
  </si>
  <si>
    <t>ส่งเสริมการสร้างสมรรถนะพื้นฐานแต่ละสาขาวิชา</t>
  </si>
  <si>
    <t>ส่งเสริมสนับสนุนกิจกรรมเสริมหลักสูตรด้านทักษะวิชาชีพ</t>
  </si>
  <si>
    <t>พัฒนาโครงสร้างพื้นฐานที่ส่งเสริมทักษะปฏิบัติ</t>
  </si>
  <si>
    <t>ปรับปรุงระเบียบ ข้อบังคับ ให้มีความคล่องตัวต่อการปฏิบัติงาน</t>
  </si>
  <si>
    <t>1.1.2</t>
  </si>
  <si>
    <t>พัฒนาศักยภาพผู้นำและผู้สนับสนุนการพัฒนา</t>
  </si>
  <si>
    <t>พัฒนาคุณลักษณะด้านกายภาพและบุคลิกภาพ</t>
  </si>
  <si>
    <t>พัฒนาคุณลักษณะด้านจิตภาพ</t>
  </si>
  <si>
    <t>พัฒนาโครงสร้างพื้นฐานเพื่อสนับสนุนการปฏิบัติงาน</t>
  </si>
  <si>
    <t>ปรับปรุงระเบียบ ข้อบังคับ ให้เอื้อต่อการปฏิบัติงานเพื่อสร้างขวัญกำลังใจ</t>
  </si>
  <si>
    <t>สร้างการมีส่วนร่วม</t>
  </si>
  <si>
    <t>1.2.1</t>
  </si>
  <si>
    <t>ปรับแผนและพัฒนาระบบการสรรหาบุคลากร</t>
  </si>
  <si>
    <t>พัฒนาทักษะทางวิชาการและวิชาชีพของบุคลากรสายวิชาการ</t>
  </si>
  <si>
    <t>สร้างระบบและกลไกการพัฒนาคุณวุฒิและตำแหน่งทางวิชาการ</t>
  </si>
  <si>
    <t>พัฒนาทักษะบุคลากรสายสนับสนุนทุกระดับตามสายงาน</t>
  </si>
  <si>
    <t>พัฒนาระบบสวัสดิการเพื่อส่งเสริมให้บุคลากรมีคุณภาพชีวิตที่ดี</t>
  </si>
  <si>
    <t>พัฒนาบุคลากรให้มีจิตสำนึกที่ดีต่อองค์กร</t>
  </si>
  <si>
    <t>สร้างความพร้อมแก่บุคลากรและนักศึกษาในการเข้าสู่ประชาคมอาเซียน</t>
  </si>
  <si>
    <t>เพิ่มช่องทางให้ข้อมูลเกี่ยวกับ AC</t>
  </si>
  <si>
    <t>จัดกิจกรรมเสริมสร้างความรู้ความเข้าใจด้านต่างๆ เกี่ยวกับ AC</t>
  </si>
  <si>
    <t>สนับสนุนทรัพยากรสำหรับเพิ่มศักยภาพด้านภาษา</t>
  </si>
  <si>
    <t>จัดกิจกรรมเพิ่มสมรรถนะด้านภาษาและการสื่อสาร</t>
  </si>
  <si>
    <t>สร้างเครือข่ายความร่วมมือด้านวิชาการกับสถาบันอื่นในต่างประเทศ</t>
  </si>
  <si>
    <t>พัฒนาหลักสูตรและกระบวนการจัดการเรียนการสอน</t>
  </si>
  <si>
    <t>ให้มีคุณภาพพร้อมเข้าสู่การแข่งขันในระดับ AC</t>
  </si>
  <si>
    <t>พัฒนาอาคารสถานที่และระบบสาธารณูปการ</t>
  </si>
  <si>
    <t>จัดทำแผนความต้องการสิ่งก่อสร้างและสาธารณูปโภค</t>
  </si>
  <si>
    <t>ก่อสร้าง / ปรับปรุง อาคารเรียนและปฏิบัติการ และสถานที่สนับสนุนการศึกษา</t>
  </si>
  <si>
    <t>พัฒนางานประชาสัมพันธ์</t>
  </si>
  <si>
    <t>เผยแพร่กิจกรรม และผลงานเด่นสู่สาธารณชน</t>
  </si>
  <si>
    <t>พัฒนาระบบการสื่อสารประชาสัมพันธ์ทั้งเชิงรุกและเชิงรับให้เป็นที่พึ่งของสังคม</t>
  </si>
  <si>
    <t>สร้างช่องทางติดต่อสื่อสารระหว่างมหาวิทยาลัยกับศิษย์เก่าและผู้ปกครอง</t>
  </si>
  <si>
    <t>สร้างเครือข่ายและพัฒนาระบบประชาสัมพันธ์ภายในองค์กร</t>
  </si>
  <si>
    <t>เผยแพร่และชี้แจงข้อมูลที่เป็นข้อเท็จจริงอย่างรวดเร็ว</t>
  </si>
  <si>
    <t>พัฒนาคลังข้อมูลการประชาสัมพันธ์</t>
  </si>
  <si>
    <t>พัฒนาบุคลากรด้านการประกันคุณภาพการศึกษา</t>
  </si>
  <si>
    <t>พัฒนานักศึกษาด้านการประกันคุณภาพการศึกษา</t>
  </si>
  <si>
    <t>จัดทำระบบควบคุมภายในและบริหารความเสี่ยง</t>
  </si>
  <si>
    <t>จัดทำแผนบริหารความเสี่ยง</t>
  </si>
  <si>
    <t>จัดหารายได้และบริหารทรัพย์สิน</t>
  </si>
  <si>
    <t>สร้างระบบและกลไกการจัดหารายได้และบริหารทรัพย์สินอย่างมีประสิทธิภาพ</t>
  </si>
  <si>
    <t>หารายได้จากแหล่งต่างๆ อย่างมีประสิทธิภาพ</t>
  </si>
  <si>
    <t>พัฒนามหาวิทยาลัยเป็น Green Campus</t>
  </si>
  <si>
    <t>การสร้างองค์กรที่ดีสู่การเป็น “มหาวิทยาลัยสีเขียว”</t>
  </si>
  <si>
    <t>ปรับที่ตั้งและโครงสร้างพื้นฐานของมหาวิทยาลัย</t>
  </si>
  <si>
    <t>การจัดการพลังงานและการเปลี่ยนแปลงสภาพอากาศ</t>
  </si>
  <si>
    <t>การจัดการน้ำและของเสีย</t>
  </si>
  <si>
    <t>การขนส่งที่เป็นมิตรกับสิ่งแวดล้อม</t>
  </si>
  <si>
    <t>เพิ่มขีดความสามารถในการให้การศึกษาด้านสิ่งแวดล้อมและการพัฒนาที่ยั่งยืน</t>
  </si>
  <si>
    <t>พัฒนาระบบเทคโนโลยีสารสนเทศและวิทยบริการ</t>
  </si>
  <si>
    <t>พัฒนาระบบบัญชี 3 มิติ</t>
  </si>
  <si>
    <t>1. พัฒนาคุณภาพงานวิจัย</t>
  </si>
  <si>
    <t>พัฒนาความพร้อม ความเข้มแข็ง เพื่อสนับสนุนการวิจัย</t>
  </si>
  <si>
    <t>พัฒนาระบบและกลไกการบริหารงานวิจัย</t>
  </si>
  <si>
    <t>พัฒนาโครงสร้างพื้นฐานและสิ่งอำนวยความสะดวกต่อการวิจัย</t>
  </si>
  <si>
    <t>ให้เข้มแข็ง เพียงพอ</t>
  </si>
  <si>
    <t>ส่งเสริมและพัฒนาศักยภาพการวิจัยเพื่อการบูรณาการองค์ความรู้และ</t>
  </si>
  <si>
    <t>ประสบการณ์จากหลายสาขาวิชา</t>
  </si>
  <si>
    <t>ส่งเสริมสนับสนุนงานวิจัยบนพื้นฐานภูมิปัญญาท้องถิ่นเพื่อแก้ปัญหาและ</t>
  </si>
  <si>
    <t>ยกระดับคุณภาพชีวิตของชุมชน</t>
  </si>
  <si>
    <t>สร้างเครือข่ายวิจัยกับองค์กรภายในและภายนอกประเทศ</t>
  </si>
  <si>
    <t>พัฒนาศักยภาพนักวิจัยและคุณภาพงานวิจัย</t>
  </si>
  <si>
    <t>พัฒนาศักยภาพนักวิจัยและสร้างนักวิจัยรุ่นใหม่</t>
  </si>
  <si>
    <t>สนับสนุนส่งเสริมให้ผลงานวิจัยหรืองานสร้างสรรค์ได้รับการตีพิมพ์หรือ</t>
  </si>
  <si>
    <t>เผยแพร่หรือนำไปใช้ประโยชน์</t>
  </si>
  <si>
    <t>พัฒนาศักยภาพนักวิจัยผ่านเครือข่ายวิจัยโดยกระบวนการมีส่วนร่วม</t>
  </si>
  <si>
    <t>ของผู้ใช้ผลงาน เพื่อเพิ่มขีดความสามารถในการหาแหล่งทุน</t>
  </si>
  <si>
    <t>1. พัฒนาคุณภาพงานบริการวิชาการ</t>
  </si>
  <si>
    <t>การบริการทางวิชาการเพื่อพัฒนาคุณภาพวิชาชีพตามความต้องการชุมชน</t>
  </si>
  <si>
    <t>พัฒนาระบบและกลไกการบริการวิชาการเพื่อให้เกิดการบูรณาการ</t>
  </si>
  <si>
    <t>ส่งเสริมและสนับสนุนภูมิปัญญาท้องถิ่นให้เป็นแหล่งเรียนรู้ของสังคม</t>
  </si>
  <si>
    <t>1.1.3</t>
  </si>
  <si>
    <t>1.1.4</t>
  </si>
  <si>
    <t>1.1.5</t>
  </si>
  <si>
    <t>อนุรักษ์พลังงาน</t>
  </si>
  <si>
    <t>พัฒนาระบบบริหารจัดการองค์การ</t>
  </si>
  <si>
    <t>สนับสนุนสิ่งอำนวยความสะดวกและสร้างความเข้มแข็งด้านการวิจัย</t>
  </si>
  <si>
    <t>ประชาสัมพันธ์ รณรงค์การอนุรักษ์พลังงานอย่างต่อเนื่องสม่ำเสมอ</t>
  </si>
  <si>
    <t>สร้างระบบและกลไกเพื่อเพิ่มประสิทธิภาพในการใช้พลังงาน</t>
  </si>
  <si>
    <t>ลดการใช้พลังงานไฟฟ้าภายในอาคาร</t>
  </si>
  <si>
    <t>สร้างทางเลือกในการใช้พลังงาน</t>
  </si>
  <si>
    <t>พัฒนาระบบเทคโนโลยีสารสนเทศเพื่อการบริหารจัดการ</t>
  </si>
  <si>
    <t>รวมทั้งสิ้น</t>
  </si>
  <si>
    <t>แผ่นดิน</t>
  </si>
  <si>
    <t>รวม</t>
  </si>
  <si>
    <t>พันธกิจ :</t>
  </si>
  <si>
    <t>ผลิตกำลังคนด้านวิชาชีพบนพื้นฐานวิทยาศาสตร์และเทคโนโลยี ที่มีคุณภาพและมีความสามารถพร้อมเข้าสู่อาชีพ</t>
  </si>
  <si>
    <t xml:space="preserve">ประเด็นยุทธศาสตร์ : </t>
  </si>
  <si>
    <t>การพัฒนาการศึกษาบนพื้นฐานด้านวิทยาศาสตร์และเทคโนโลยี มุ่งสร้างบัณฑิตที่มีคุณภาพ คุณธรรมและจริยธรรม สู่ระดับสากล</t>
  </si>
  <si>
    <t xml:space="preserve">กลยุทธ์ : </t>
  </si>
  <si>
    <t>มาตรการ :</t>
  </si>
  <si>
    <t>1.1 พัฒนาศักยภาพนักศึกษา</t>
  </si>
  <si>
    <t xml:space="preserve">แผนงาน : </t>
  </si>
  <si>
    <t>พัฒนาศักยภาพบุคลากร</t>
  </si>
  <si>
    <t>เตรียมความพร้อมเข้าสู่ประชาคมอาเซียน</t>
  </si>
  <si>
    <t>1.3.1</t>
  </si>
  <si>
    <t>ทำนุบำรุงศาสนา อนุรักษ์ศิลปวัฒนธรรม และสิ่งแวดล้อม</t>
  </si>
  <si>
    <t>การปลูกจิตสำนึกในการทำนุบำรุงศาสนา อนุรักษ์ศิลปวัฒนธรรม และสิ่งแวดล้อม</t>
  </si>
  <si>
    <t>สนับสนุนและส่งเสริมการอนุรักษ์ สืบทอดและพัฒนามรดก ภูมิปัญญา ศิลปวัฒธรรม และอนุรักษ์สิ่งแวดล้อม</t>
  </si>
  <si>
    <t>สร้างงานวิจัย สิ่งประดิษฐ์ และนวัตกรรม สู่การผลิต การบริการ ที่สามารถถ่ายทอด และสร้างมูลค่าเพิ่ม</t>
  </si>
  <si>
    <t xml:space="preserve">การพัฒนางานวิจัย  สิ่งประดิษฐ์ และนวัตกรรมให้มีคุณภาพเข้าสู่มาตรฐานสากล
</t>
  </si>
  <si>
    <t>ให้บริการวิชาการแก่สังคมเพื่อพัฒนาอาชีพให้มีความสามารถในการแข่งขัน และมีคุณภาพชีวิตที่ดีขึ้นอย่างยั่งยืน</t>
  </si>
  <si>
    <t>งปม.</t>
  </si>
  <si>
    <t>เงินรายได้</t>
  </si>
  <si>
    <t>งบประมาณ (บาท)</t>
  </si>
  <si>
    <t>2. พัฒนาการบริหารจัดการ</t>
  </si>
  <si>
    <t>2.1.1</t>
  </si>
  <si>
    <t>2.1.2</t>
  </si>
  <si>
    <t>2.1.3</t>
  </si>
  <si>
    <t>2.1.4</t>
  </si>
  <si>
    <t>2.1.5</t>
  </si>
  <si>
    <t>2.1.6</t>
  </si>
  <si>
    <t>2.1.7</t>
  </si>
  <si>
    <t>2.2.1</t>
  </si>
  <si>
    <t>2.2.2</t>
  </si>
  <si>
    <t>1. ทำนุบำรุงศาสนา อนุรักษ์ศิลปวัฒนธรรม และสิ่งแวดล้อม</t>
  </si>
  <si>
    <t>ถ่ายทอดความรู้และเทคโนโลยีที่เหมาะสมบนพื้นฐานวัฒนธรรมที่ดีงามของท้องถิ่น</t>
  </si>
  <si>
    <t>เพื่อเสริมสร้างความเข้มแข็งและการพึ่งพาตนเองของชุมชนและเพื่อการเรียนรู้ตลอดชีวิต</t>
  </si>
  <si>
    <t>วิจัยและพัฒนาต่อยอดเชื่อมโยงความรู้และประสบการณ์จากการบริการทางวิชาการแก่สังคม</t>
  </si>
  <si>
    <t>สู่สาธารณะ</t>
  </si>
  <si>
    <t>เผยแพร่ผลความรู้ การถ่ายทอดเทคโนโลยีและแนวปฏิบัติที่ดีจากการให้บริการทางวิชาการ</t>
  </si>
  <si>
    <t xml:space="preserve">ส่งเสริมและยกระดับมาตรฐานงานวิจัยทั้งด้านปริมาณและคุณภาพเพื่อตอบสนองความต้องการของสังคม </t>
  </si>
  <si>
    <t>ทั้งระดับท้องถิ่นและระดับชาติ</t>
  </si>
  <si>
    <t xml:space="preserve">ชุมชนและสังคมได้รับการบริการวิชาการ 
เพื่อเพิ่มความรู้ความสามารถในการพัฒนาคุณภาพชีวิตและเพิ่มศักยภาพในการแข่งขันของประเทศ
</t>
  </si>
  <si>
    <t>พัฒนานักศึกษาสู่คุณลักษณะบัณฑิตที่พึงประสงค์</t>
  </si>
  <si>
    <t>การบริหารและพัฒนาทรัพยากรบุคคล</t>
  </si>
  <si>
    <t>ความเชื่อมโยง พันธกิจ ประเด็นยุทธศาสตร์ กลยุทธ์ มาตรการ และแผนงาน</t>
  </si>
  <si>
    <t xml:space="preserve"> </t>
  </si>
  <si>
    <t>พัฒนาระบบบริหารจัดการและประกันคุณภาพ</t>
  </si>
  <si>
    <t>อื่นๆ</t>
  </si>
  <si>
    <t>ความเชื่อมโยง พันธกิจ ประเด็นยุทธศาสตร์ กลยุทธ์ มาตรการ แผนงาน และงบประมาณ  ประจำปีงบประมาณ พ.ศ. 2560</t>
  </si>
  <si>
    <t>15.1.1</t>
  </si>
  <si>
    <t>จัดตั้งศูนย์ศิลปวัฒนธรรม</t>
  </si>
  <si>
    <t>15.2.1</t>
  </si>
  <si>
    <t>พัฒนาระบบฐานข้อมูลในการบริหารจัดการองค์ความรู้ด้านศิลปวัฒนธรรม</t>
  </si>
  <si>
    <t>15.3.1</t>
  </si>
  <si>
    <t xml:space="preserve">ส่งเสริม  สนับสนุน นักศึกษา  บุคลากร  เครือข่าย ฟื้นฟู สืบทอด  </t>
  </si>
  <si>
    <t>อนุรักษ์ศิลปวัฒนธรรม</t>
  </si>
  <si>
    <t>15.4.1</t>
  </si>
  <si>
    <t>สนับสนุนและเผยแพร่ผลงานวิจัย สิ่งประดิษฐ์ นวัตกรรมและงานสร้างสรรค์</t>
  </si>
  <si>
    <t>ด้านศิลปวัฒนธรรม</t>
  </si>
  <si>
    <t>15.5.1</t>
  </si>
  <si>
    <t>สนับสนุนและส่งเสริมการสร้างมูลค่าจากองค์ความรู้ด้านศิลปวัฒนธรรม</t>
  </si>
  <si>
    <t>15.6.1</t>
  </si>
  <si>
    <t>แสวงหาและสร้างความร่วมมือกับหน่วยงานเครือข่ายศิลปวัฒนธรรม</t>
  </si>
  <si>
    <t>15.6.2</t>
  </si>
  <si>
    <t>พัฒนาชุมชนที่มีศักยภาพเพื่อเป็นแหล่งเรียนรู้ศิลปวัฒนธรรม</t>
  </si>
  <si>
    <t>15.7.1</t>
  </si>
  <si>
    <t>อนุรักษ์สิ่งแวดล้อม</t>
  </si>
  <si>
    <t>แผนงาน :</t>
  </si>
  <si>
    <t xml:space="preserve"> การบริการทางวิชาการแก่สังคม</t>
  </si>
  <si>
    <r>
      <t>แผนงาน :</t>
    </r>
    <r>
      <rPr>
        <i/>
        <sz val="16"/>
        <rFont val="AngsanaUPC"/>
        <family val="1"/>
      </rPr>
      <t xml:space="preserve">  </t>
    </r>
  </si>
  <si>
    <t xml:space="preserve">ทำนุบำรุงศิลปวัฒนธรรมและสิ่งแวดล้อม </t>
  </si>
  <si>
    <t>ประจำปี 2562</t>
  </si>
  <si>
    <t>พันธกิจ : ผลิตกำลังคนเฉพาะทางที่มีคุณภาพ ตอบสนองอุตสาหกรรมเป้าหมายประเทศ</t>
  </si>
  <si>
    <t>รูปแบบใหม่สำหรับหลักสูตรแบบ</t>
  </si>
  <si>
    <t xml:space="preserve">สร้างกระบวนการรับเข้าศึกษา </t>
  </si>
  <si>
    <t>Formal และ Informal</t>
  </si>
  <si>
    <t>ร้อยละของหลักสูตรที่รับผู้เรียนได้ตามแผน</t>
  </si>
  <si>
    <t>ร้อยละของผู้สำเร็จการศึกษามีรายได้สูงกว่า</t>
  </si>
  <si>
    <t>อัตรค่าจ้างขั้นต่ำที่กฎหมายกำหนด</t>
  </si>
  <si>
    <t>ร้อยละของผู้สอนที่ผ่านการพัฒนาให้มี</t>
  </si>
  <si>
    <t>ร้อยละของนวัตกรรมหรืองานสร้างสรรค์</t>
  </si>
  <si>
    <t>แบบ Active Learning</t>
  </si>
  <si>
    <t>ร้อยละของผู้สอนที่มีกระบวนการจัดการเรียนรู้</t>
  </si>
  <si>
    <t>คุณสมบัติ Smart Teacher</t>
  </si>
  <si>
    <t>ด้านเทคโนโลยีดิจิทัลและการสื่อสาร</t>
  </si>
  <si>
    <t xml:space="preserve">ร้อยละของผู้สอนที่จัดการเรียนรู้ด้วยระบบ </t>
  </si>
  <si>
    <t>LMS เต็มรูปแบบ</t>
  </si>
  <si>
    <t>ร้อยละของผู้สอนที่สอบผ่านสมรรถนะ</t>
  </si>
  <si>
    <t>ด้านภาษาอังกฤษที่มหาวิทยาลัยกำหนด</t>
  </si>
  <si>
    <t xml:space="preserve">(Ecosystem) </t>
  </si>
  <si>
    <t>ร้อยละความพึงพอใจของผู้ใช้บริการต่อ</t>
  </si>
  <si>
    <t xml:space="preserve">สิ่งสนับสนุนการเรียนรู้ (Ecosystem) </t>
  </si>
  <si>
    <t>สร้างเครือข่ายความร่วมมือกับ</t>
  </si>
  <si>
    <t>จำนวนกิจกรรมที่ร่วมมือกับเครือข่ายภายนอก</t>
  </si>
  <si>
    <t xml:space="preserve">เพื่อใช้ประโยชน์จากระบบนิเวศน์  </t>
  </si>
  <si>
    <t>(Ecosystem) ร่วมกัน</t>
  </si>
  <si>
    <t>สร้างผู้เรียนให้เป็นนักปฏิบัติมืออาชีพ</t>
  </si>
  <si>
    <t>ร้อยละการเพิ่มขึ้นของผู้เรียนที่สอบผ่าน</t>
  </si>
  <si>
    <t>สมรรถนะวิชาชีพจากองค์กรภายนอก</t>
  </si>
  <si>
    <t>ร้อยละการเพิ่มขึ้นของผลงานนวัตกรรม</t>
  </si>
  <si>
    <t>หรืองานสร้างสรรค์ของผู้เรียน</t>
  </si>
  <si>
    <t>และการสื่อสาร</t>
  </si>
  <si>
    <t>ร้อยละการเพิ่มขึ้นของคะแนนสอบสมรรถนะ</t>
  </si>
  <si>
    <t>ภาษาอังกฤษของผู้เรียน</t>
  </si>
  <si>
    <t>เทคโนโลยีดิจิทัลของผู้เรียน</t>
  </si>
  <si>
    <t>เร่งพัฒนาทักษะการใช้ชีวิต</t>
  </si>
  <si>
    <t>และงานอาชีพ</t>
  </si>
  <si>
    <t>ร้อยละของผู้สำเร็จการศึกษาเป็นผู้</t>
  </si>
  <si>
    <t>ประกอบการ</t>
  </si>
  <si>
    <t>พันธกิจ : สร้างงานวิจัย สิ่งประดิษฐ์ และนวัตกรรม สู่การนำไปใช้ประโยชน์ต่อสังคมหรือสร้างมูลค่าเชิงพาณิชย์</t>
  </si>
  <si>
    <t xml:space="preserve">บูรณาการงานวิจัย สิ่งประดิษฐ์ </t>
  </si>
  <si>
    <t xml:space="preserve">ร้อยละของผลงานวิจัย สิ่งประดิษฐ์ นวัตกรรม </t>
  </si>
  <si>
    <t>และงานสร้างสรรค์ที่บูรณาการกับการเรียน</t>
  </si>
  <si>
    <t>การสอนและพันธกิจอื่นอีกอย่างน้อย 1 ด้าน</t>
  </si>
  <si>
    <t>จากภาครัฐและเอกชน</t>
  </si>
  <si>
    <t>ร้อยละของงบประมาณจากแหล่งทุนที่เป็น</t>
  </si>
  <si>
    <t>เครือข่ายวิจัยเพิ่มขึ้น</t>
  </si>
  <si>
    <t xml:space="preserve">จำนวนผลงานวิจัย สิ่งประดิษฐ์ นวัตกรรม </t>
  </si>
  <si>
    <t>และงานสร้างสรรค์ ที่นำไปใช้ประโยชน์</t>
  </si>
  <si>
    <t>เพิ่มขึ้น</t>
  </si>
  <si>
    <t>จำนวนผลงานวิจัย สิ่งประดิษฐ์ นวัตกรรม</t>
  </si>
  <si>
    <t xml:space="preserve"> และงานสร้างสรรค์ ที่นำไปใช้ประโยชน์</t>
  </si>
  <si>
    <t>เชิงพาณิชย์</t>
  </si>
  <si>
    <t>พันธกิจ :  ให้บริการแก่สังคมด้วยนวัตกรรมสู่การพัฒนาอย่างยั่งยืน</t>
  </si>
  <si>
    <t>1. พัฒนาระบบนวัตกรรมการบริการวิชาการ</t>
  </si>
  <si>
    <t>ต่อสังคมเพื่อสร้างมูลค่าเชิงพาณิชย์</t>
  </si>
  <si>
    <t>ร้อยละของเงินทุนวิจัยภายนอกเพิ่มขึ้น</t>
  </si>
  <si>
    <t xml:space="preserve">จำนวนหน่วยงาน ที่นำผลงานวิจัย สิ่งประดิษฐ์ </t>
  </si>
  <si>
    <t>นวัตกรรม และงานสร้างสรรค์ ไปใช้ประโยชน์</t>
  </si>
  <si>
    <t>ชุมชน สังคม ในระดับภูมิภาค มีคุณภาพชีวิต</t>
  </si>
  <si>
    <t>ที่ดีขึ้น</t>
  </si>
  <si>
    <t>ร้อยละผลงานบริการวิชาการที่บูรณาการกับ</t>
  </si>
  <si>
    <t xml:space="preserve">การเรียนการสอนและพันธกิจอื่นอย่างน้อย </t>
  </si>
  <si>
    <t>1 ด้าน</t>
  </si>
  <si>
    <t>ร้อยละของรายได้จากการให้บริการวิชาการ</t>
  </si>
  <si>
    <t xml:space="preserve">เร่งรัดการสร้างเครือข่ายแหล่งทุน </t>
  </si>
  <si>
    <t>เครือข่ายเพิ่มขึ้น</t>
  </si>
  <si>
    <t>พันธกิจ : สืบทอดศิลปวัฒนธรรมบนแนวทางวัฒนธรรมสร้างสรรค์</t>
  </si>
  <si>
    <t>เร่งพัฒนาวิสาหกิจวัฒนธรรมเชิงพื้นที่</t>
  </si>
  <si>
    <t>ร้อยละการเพิ่มขึ้นของนวัตกรรมที่สร้างคุณค่า</t>
  </si>
  <si>
    <t>ต่อมรดกวัฒนธรรมและสิ่งแวดล้อม</t>
  </si>
  <si>
    <t>จำนวนวิสาหกิจวัฒนธรรมที่ได้รับการพัฒนา</t>
  </si>
  <si>
    <t>ด้วยนวัตกรรม</t>
  </si>
  <si>
    <t>จำนวนนวัตกรรมที่นำไปพัฒนาวิสาหกิจ</t>
  </si>
  <si>
    <t>วัฒนธรรม</t>
  </si>
  <si>
    <t>Green Campus</t>
  </si>
  <si>
    <t xml:space="preserve">พัฒนาองค์กรตามองค์ประกอบของ </t>
  </si>
  <si>
    <t>จำนวนนวัตกรรมที่ผลักดันให้เกิดการ</t>
  </si>
  <si>
    <t>พัฒนาองค์กรให้เป็นมิตรกับ</t>
  </si>
  <si>
    <t>สิ่งแวดล้อม</t>
  </si>
  <si>
    <t>3.1.1</t>
  </si>
  <si>
    <t>3.1.2</t>
  </si>
  <si>
    <t>3.1.3</t>
  </si>
  <si>
    <t>4.1.1</t>
  </si>
  <si>
    <t>4.2.1</t>
  </si>
  <si>
    <t>5.1.1</t>
  </si>
  <si>
    <t>5.1.2</t>
  </si>
  <si>
    <t>พันธกิจ 1 : ผลิตกำลังคนเฉพาะทางที่มีคุณภาพ ตอบสนองอุตสาหกรรมเป้าหมายประเทศ</t>
  </si>
  <si>
    <t>พันธกิจ 2 : สร้างงานวิจัย สิ่งประดิษฐ์ และนวัตกรรม สู่การนำไปใช้ประโยชน์ต่อสังคมหรือสร้างมูลค่าเชิงพาณิชย์</t>
  </si>
  <si>
    <t>พันธกิจ 4  : สืบทอดศิลปวัฒนธรรมบนแนวทางวัฒนธรรมสร้างสรรค์</t>
  </si>
  <si>
    <t>1. ขับเคลื่อนแผนยุทธศาสตร์สู่ความสำเร็จ</t>
  </si>
  <si>
    <t>สร้างการรับรู้แผนยุทธศาสตร์</t>
  </si>
  <si>
    <t>สู่บุคลากรอย่างทั่วถึง</t>
  </si>
  <si>
    <t>ร้อยละตัวชี้วัดตามแผนปฏิบัติงานประจำปี</t>
  </si>
  <si>
    <t>บรรลุเป้าหมาย</t>
  </si>
  <si>
    <t>ระดับความสำเร็จในการบริหารจัดการองค์กร</t>
  </si>
  <si>
    <t>เพื่อขับเคลื่อนพันธกิจ</t>
  </si>
  <si>
    <t xml:space="preserve">จำนวนระบบการให้บริการแบบ </t>
  </si>
  <si>
    <t>One stop service</t>
  </si>
  <si>
    <t>จำนวนนวัตกรรมในการให้บริการด้วย</t>
  </si>
  <si>
    <t>เทคโนโลยีดิจิทัล</t>
  </si>
  <si>
    <t>3. พัฒนาทรัพยากรบุคคลสู่การเป็นองค์กรสมัยใหม่</t>
  </si>
  <si>
    <t>พัฒนาทรัพยากรบุคคลให้มี</t>
  </si>
  <si>
    <t>ร้อยละของบุคลากรที่ผ่านหลักสูตรฝึกอบรม</t>
  </si>
  <si>
    <t>ร้อยละของบุคลากรสายสนับสนุนที่สอบผ่าน</t>
  </si>
  <si>
    <t>สมรรถนะด้านภาษาอังกฤษที่มหาวิทยาลัย</t>
  </si>
  <si>
    <t>กำหนด</t>
  </si>
  <si>
    <t>พันธกิจ 3 : ให้บริการแก่สังคมด้วยนวัตกรรมสู่การพัฒนาอย่างยั่งยืน</t>
  </si>
  <si>
    <t xml:space="preserve"> ผลิตกำลังคนเฉพาะทางที่มีคุณภาพ ตอบสนองอุตสาหกรรมเป้าหมายประเทศ</t>
  </si>
  <si>
    <t xml:space="preserve"> สร้างความโดดเด่นและเป็นเลิศเฉพาะทางตามอัตลักษณ์เชิงพื้นที่</t>
  </si>
  <si>
    <t>1.  พัฒนาระบบการรับเข้าศึกษาสำหรับคนทุกช่วงวัย</t>
  </si>
  <si>
    <t>1.1 สร้างกระบวนการรับเข้าศึกษา รูปแบบใหม่สำหรับหลักสูตรแบบ Formal และ Informal</t>
  </si>
  <si>
    <t>เร่งพัฒนากระบวนการจัดการเรียนรู้แบบ Active Learning</t>
  </si>
  <si>
    <t>เร่งพัฒนาผู้สอนให้มีความเชี่ยวชาญด้านเทคโนโลยีดิจิทัลและการสื่อสาร</t>
  </si>
  <si>
    <t xml:space="preserve">สร้างพื้นที่สนับสนุนดารเรียนรู้ (Ecosystem) </t>
  </si>
  <si>
    <t>สร้างเครือข่ายความร่วมมือกับหน่วยงานภายนอกด้านระบบนิเวศน์ (Ecosystem) ที่เอื้อต่อการเรียนรู้</t>
  </si>
  <si>
    <t>เร่งพัฒนาทักษะด้านเทคโนโลยีดิจิทัลและการสื่อสาร</t>
  </si>
  <si>
    <t>เร่งพัฒนาทักษะการใช้ชีวิตและงานอาชีพ</t>
  </si>
  <si>
    <t>สร้างงานวิจัย สิ่งประดิษฐ์ และนวัตกรรม สู่การนำไปใช้ประโยชน์ต่อสังคมหรือสร้างมูลค่าเชิงพาณิชย์</t>
  </si>
  <si>
    <t>สร้างงานวิจัยเพื่อพัฒนาเชิงพื้นที่และก่อให้เกิดคุณค่าทางเศรษฐศาสตร์</t>
  </si>
  <si>
    <t>1.  พัฒนาระบบการบริหารงานวิจัย สิ่งประดิษฐ์ นวัตกรรม และงานสร้างสรรค์</t>
  </si>
  <si>
    <t xml:space="preserve">บูรณาการงานวิจัย สิ่งประดิษฐ์นวัตกรรม และงานสร้างสรรค์ร่วมกับพันธกิจอื่น </t>
  </si>
  <si>
    <t>2.  พัฒนางานวิจัย สิ่งประดิษฐ์ นวัตกรรม และงานสร้างสรรค์เพื่อเพิ่มขีดความสามารถในการแข่งขันในระดับภูมิภาค</t>
  </si>
  <si>
    <t>เร่งรัดการสร้างเครือข่ายแหล่งทุนวิจัยจากภาครัฐและเอกชน</t>
  </si>
  <si>
    <t>3.  ส่งเสริมการถ่ายทอดและขยายผลการใช้ประโยชน์เชิงพาณิชย์จากงานวิจัย สิ่งประดิษฐ์ นวัตกรรม และงานสร้างสรรค์</t>
  </si>
  <si>
    <t xml:space="preserve"> ให้บริการแก่สังคมด้วยนวัตกรรมสู่การพัฒนาอย่างยั่งยืน</t>
  </si>
  <si>
    <t xml:space="preserve"> สร้างนวัตกรรมการบริการวิชาการที่ก่อให้เกิดโอกาสทางธุรกิจ
</t>
  </si>
  <si>
    <t>บูรณาการงานบริการวิชาการร่วมกับพันธกิจอื่น</t>
  </si>
  <si>
    <t>2.  สร้างรายได้จากการบริการวิชาการ</t>
  </si>
  <si>
    <t>พัฒนาระบบและกลไกการจัดหารายได้จากการบริการวิชาการ</t>
  </si>
  <si>
    <t xml:space="preserve">เร่งรัดการสร้างเครือข่ายแหล่งทุนจากภาครัฐและเอกชน </t>
  </si>
  <si>
    <t xml:space="preserve"> สืบทอดศิลปวัฒนธรรมบนแนวทางวัฒนธรรมสร้างสรรค์</t>
  </si>
  <si>
    <t>สร้างสรรค์มรดกทางวัฒนธรรมบนแนวคิดวิสาหกิจวัฒนธรรมอย่างยั่งยืน</t>
  </si>
  <si>
    <t>พัฒนาองค์กรให้เป็นมิตรกับสิ่งแวดล้อม</t>
  </si>
  <si>
    <t>สร้างระบบการบริหารจัดการสมัยใหม่เพื่อรองรับการเปลี่ยนแปลง</t>
  </si>
  <si>
    <t>สร้างการรับรู้แผนยุทธศาสตร์สู่บุคลากรอย่างทั่วถึง</t>
  </si>
  <si>
    <t>2.พัฒนานวัตกรรมการให้บริการด้วยเทคโนโลยีดิจิทัล</t>
  </si>
  <si>
    <t>พัฒนาระบบการให้บริการเพื่อรองรับการเปลี่ยนแปลง</t>
  </si>
  <si>
    <t>พัฒนาทรัพยากรบุคคลให้มีความเชี่ยวชาญตามอัตลักษณ์คนศรีวิชัย</t>
  </si>
  <si>
    <t>พัฒนาโจทย์วิจัยเพื่อนำไปสู่การใช้ประโยชน์</t>
  </si>
  <si>
    <t>เชื่อมโยงและสร้างพันธมิตรร่วมกับเครือข่ายวิจัยเพื่อยกระดับคุณภาพงานวิจัย</t>
  </si>
  <si>
    <t>พัฒนาหน่วยรับเข้าศึกษา</t>
  </si>
  <si>
    <t>พัฒนาระบบการตลาดดิจิทัลสำหรับการรับเข้าศึกษา (การผลิตสื่อ</t>
  </si>
  <si>
    <t>ประชาสัมพันธ์ แรงจูงใจ)</t>
  </si>
  <si>
    <t>สร้างความเชื่อมโยงกับสถานศึกษาเครือข่าย (Education Pipeline)</t>
  </si>
  <si>
    <t>จัดทำค่ายการเรียนรู้เฉพาะทาง</t>
  </si>
  <si>
    <t xml:space="preserve">พัฒนาวิธีการวัดและประเมินผลให้สอดคล้องกับวิธีการเรียนรู้แบบ </t>
  </si>
  <si>
    <t>Active Learning</t>
  </si>
  <si>
    <t>พัฒนาระบบสื่อการเรียนการสอนแบบ Online (LMS , MOOC)</t>
  </si>
  <si>
    <t>พัฒนาสมรรถนะด้านภาษาอังกฤษแก่ผู้สอน</t>
  </si>
  <si>
    <t>สร้างเกณฑ์การประเมินสมรรถนะด้านภาษาอังกฤษและเชื่อมโยงกับ</t>
  </si>
  <si>
    <t>การประเมินผลการปฏิบัติราชการ</t>
  </si>
  <si>
    <t>จัดให้มีพื้นที่สำหรับการเรียนรู้ (Ecosystem)</t>
  </si>
  <si>
    <t xml:space="preserve">สร้างเสริมการใช้ประโยชน์ระบบนิเวศน์ (Ecosystem) </t>
  </si>
  <si>
    <t>จากเครือข่ายความร่วมมือ</t>
  </si>
  <si>
    <t>เตรียมความพร้อมผู้เรียนเข้าสู่การทดสอบสมรรถนะวิชาชีพขององค์กร</t>
  </si>
  <si>
    <t>ภายนอก</t>
  </si>
  <si>
    <t>ส่งเสริมการนำผลงานด้านนวัตกรรมของผู้เรียนสู่เวทีการประกวดแข่งขัน</t>
  </si>
  <si>
    <t>และการนำไปใช้ประโยชน์</t>
  </si>
  <si>
    <t>พัฒนาศักยภาพผู้เรียนด้านภาษาอังกฤษ</t>
  </si>
  <si>
    <t>พัฒนาศักยภาพผู้เรียนด้านเทคโนโลยีดิจิทัล</t>
  </si>
  <si>
    <t>พัฒนาศักยภาพผู้เรียนด้านการเป็นผู้ประกอบการ</t>
  </si>
  <si>
    <t>ประกวดผลงานวิจัย สิ่งประดิษฐ์ นวัตกรรม และงานสร้างสรรค์</t>
  </si>
  <si>
    <t>ที่บูรณาการกับการเรียนการสอนและพันธกิจอื่น</t>
  </si>
  <si>
    <t>พัฒนาระบบประชาสัมพันธ์โดยใช้เทคโนโลยีดิจิทัลเพื่อการสื่อสาร</t>
  </si>
  <si>
    <t>คุณค่างานวิจัยสิ่งประดิษฐ์ นวัตกรรม และงานสร้างสรรค์ สู่กลุ่มเป้าหมาย</t>
  </si>
  <si>
    <t>ปรับปรุงโครงสร้างหน่วยงานให้เอื้อต่อการใช้ประโยชน์เชิงพาณิชย์</t>
  </si>
  <si>
    <t>จากงานวิจัย สิ่งประดิษฐ์ นวัตกรรม และงานสร้างสรรค์</t>
  </si>
  <si>
    <t>พัฒนาระบบการตลาดดิจิทัลเพื่อส่งเสริมการสร้างโอกาสทางธุรกิจ</t>
  </si>
  <si>
    <t>เร่งพัฒนากระบวนการจัดการ</t>
  </si>
  <si>
    <t>เรียนรู้แบบ Active Learning</t>
  </si>
  <si>
    <t>เร่งพัฒนาผู้สอนให้มีความ</t>
  </si>
  <si>
    <t>เชี่ยวชาญด้านเทคโนโลยีดิจิทัล</t>
  </si>
  <si>
    <t>หน่วยงานภายนอกด้านระบบ</t>
  </si>
  <si>
    <t xml:space="preserve"> นิเวศน์ (Ecosystem) ที่เอื้อต่อ</t>
  </si>
  <si>
    <t>การเรียนรู้</t>
  </si>
  <si>
    <t>สร้างผู้เรียนให้เป็นนักปฏิบัติ</t>
  </si>
  <si>
    <t>มืออาชีพ</t>
  </si>
  <si>
    <t>เร่งพัฒนาทักษะด้านเทคโนโลยี</t>
  </si>
  <si>
    <t>ดิจิทัลและการสื่อสาร</t>
  </si>
  <si>
    <t>นวัตกรรม และงานสร้างสรรค์</t>
  </si>
  <si>
    <t>ร่วมกับพันธกิจอื่น</t>
  </si>
  <si>
    <t>เร่งรัดการสร้างเครือข่ายแหล่ง</t>
  </si>
  <si>
    <t>ทุนวิจัยจากภาครัฐและเอกชน</t>
  </si>
  <si>
    <t>สื่อสารคุณค่าและผลกระทบ</t>
  </si>
  <si>
    <t>เชิงบวกจากงานวิจัย สิ่งประดิษฐ์</t>
  </si>
  <si>
    <t xml:space="preserve"> นวัตกรรม และงานสร้างสรรค์  </t>
  </si>
  <si>
    <t>ต่อแหล่งทุนสังคม และผู้ใช้</t>
  </si>
  <si>
    <t>ประโยชน์</t>
  </si>
  <si>
    <t>พัฒนาระบบและกลไกการใช้</t>
  </si>
  <si>
    <t xml:space="preserve">ประโยชน์จากงานวิจัย </t>
  </si>
  <si>
    <t>สิ่งประดิษฐ์ นวัตกรรม และงาน</t>
  </si>
  <si>
    <t>สร้างสรรค์เชิงพาณิชย์</t>
  </si>
  <si>
    <t>บูรณาการงานบริการวิชาการ</t>
  </si>
  <si>
    <t>จัดกิจกรรมแลกเปลี่ยนเรียนรู้ด้านการบริการวิชาการร่วมกันระหว่าง</t>
  </si>
  <si>
    <t>ผู้มีส่วนได้ส่วนเสีย</t>
  </si>
  <si>
    <t>ประกวดผลงานการบริการวิชาการที่บูรณาการกับการเรียนการสอน</t>
  </si>
  <si>
    <t>และพันธกิจอื่น</t>
  </si>
  <si>
    <t>พัฒนาระบบและกลไกการจัดหา</t>
  </si>
  <si>
    <t>รายได้จากการบริการวิชาการ</t>
  </si>
  <si>
    <t>พัฒนาศักยภาพบุคลากรเพื่อการหารายได้จากการบริการวิชาการ</t>
  </si>
  <si>
    <t>( การเป็นที่ปรึกษา/วิทยากร/อาจารย์พิเศษ)</t>
  </si>
  <si>
    <t>พัฒนาโจทย์การบริการวิชาการเพื่อตอบสนองความต้องการของผู้รับบริการ</t>
  </si>
  <si>
    <t>พัฒนาโจทย์การบริการวิชาการเพื่อตอบสนองความต้องการของ</t>
  </si>
  <si>
    <t>ผู้รับบริการ</t>
  </si>
  <si>
    <t>พัฒนารูปแบบการให้บริการวิชาการที่ก่อให้เกิดรายได้</t>
  </si>
  <si>
    <t>เชื่อมโยงและสร้างพันธมิตรร่วมกับเครือข่ายเพื่อดำเนินกิจกรรมการ</t>
  </si>
  <si>
    <t>สร้างสรรค์คุณค่าเพิ่มร่วมกันให้กับสังคม (CSV : Creatiing Shared Value)</t>
  </si>
  <si>
    <t>เร่งพัฒนาวิสาหกิจวัฒนธรรม</t>
  </si>
  <si>
    <t>เชิงพื้นที่</t>
  </si>
  <si>
    <t>จัดทำกระบวนการสร้างมรดกวัฒนธรรมบนแนวคิดวิสาหกิจวัฒนธรรม</t>
  </si>
  <si>
    <t>กำหนดพื้นที่ในมหาวิทยาลัยเพื่อปกปักรักษาให้มีลักษณะเป็นป่า</t>
  </si>
  <si>
    <t>(หมวดสถานที่และโครงสร้างพื้นฐาน : UI Green matrix 2017)</t>
  </si>
  <si>
    <t>การส่งเสริมการใช้อุปกรณ์ประหยัดพลังงาน (หมวดพลังงานและการ</t>
  </si>
  <si>
    <t>เปลี่ยนแปลงสภาพภูมิอากาศ : UI Green matrix 2017)</t>
  </si>
  <si>
    <t>กำหนดนโยบายด้านการใช้กระดาษและพลาสติก (หมวดการใช้ของเสีย</t>
  </si>
  <si>
    <t xml:space="preserve"> : UI Green matrix 2017)</t>
  </si>
  <si>
    <t>จัดกิจกรรมให้บุคลากรมีส่วนร่วมในการขับเคลื่อนแผนสู่การปฏิบัติ</t>
  </si>
  <si>
    <t>เพิ่มช่องทางการสื่อสารแผนสู่การปฏิบัติ</t>
  </si>
  <si>
    <t>ใช้ระบบเทคโนโลยีดิจิทัลในการกำกับ ติดตาม และประเมินผลแผน</t>
  </si>
  <si>
    <t>ยุทธศาสตร์</t>
  </si>
  <si>
    <t>เชื่อมโยงผลการประเมินแผนยุทธศาสตร์กับการประเมินผลการปฏิบัติ</t>
  </si>
  <si>
    <t>ราชการ</t>
  </si>
  <si>
    <t>พัฒนาระบบการให้บริการแบบ One stop service</t>
  </si>
  <si>
    <t>พัฒนาระบบการให้บริการเพื่อ</t>
  </si>
  <si>
    <t>รองรับการเปลี่ยนแปลง</t>
  </si>
  <si>
    <t>ความเชี่ยวชาญตามอัตลักษณ์</t>
  </si>
  <si>
    <t>คนศรีวิชัย</t>
  </si>
  <si>
    <t>ส่งเสริมและประกวดแข่งขันนวัตกรรมด้านการให้บริการเทคโนโลยี</t>
  </si>
  <si>
    <t>ดิจิทัล</t>
  </si>
  <si>
    <t>พัฒนาสมรรถนะด้านภาษาอังกฤษแก่บุคลากรสายสนับสนุน</t>
  </si>
  <si>
    <t>จัดตั้งสถาบันพัฒนาคนศรีวิชัย</t>
  </si>
  <si>
    <t>เตรียมความพร้อมผู้เรียนเข้าสู่การทดสอบสมรรถนะวิชาชีพขององค์กรภายนอก</t>
  </si>
  <si>
    <t xml:space="preserve">สื่อสารคุณค่าและผลกระทบเชิงบวกจากงานวิจัย สิ่งประดิษฐ์ นวัตกรรม และงานสร้างสรรค์ </t>
  </si>
  <si>
    <t>ต่อแหล่งทุน สังคม และผู้ใช้ประโยชน์</t>
  </si>
  <si>
    <t>พัฒนาระบบและกลไกการใช้ประโยชน์จากงานวิจัย สิ่งประดิษฐ์ นวัตกรรม และงานสร้างสรรค์</t>
  </si>
  <si>
    <t>ส่งเสริมและประกวดแข่งขันนวัตกรรมด้านการให้บริการเทคโนโลยีดิจิทัล</t>
  </si>
  <si>
    <t>*1.1.1</t>
  </si>
  <si>
    <t>*1.1.2</t>
  </si>
  <si>
    <t>*1.1.3</t>
  </si>
  <si>
    <t>*1.1.4</t>
  </si>
  <si>
    <t>สร้างความเชื่อมโยงการรับเข้าศึกษากับเครือข่ายเป้าหมาย</t>
  </si>
  <si>
    <t>พัฒนารูปแบบการจัดการเรียนแบบ Active Learning</t>
  </si>
  <si>
    <t>พัฒนาวิธีการวัดและประเมินผลให้สอดคล้องกับวิธีการเรียนรู้แบบ Active Learning</t>
  </si>
  <si>
    <t>*2.1.1</t>
  </si>
  <si>
    <t>*2.1.2</t>
  </si>
  <si>
    <t>เร่งพัฒนาผู้สอนให้มีความเชี่ยวชาญด้านวิชาชีพ</t>
  </si>
  <si>
    <t>พัฒนาผู้สอนให้มีความเชี่ยวชาญด้านวิชาชีพตามสาขาเป้าหมายการพัฒนาของมหาวิทยาลัย</t>
  </si>
  <si>
    <t>*3.1.1</t>
  </si>
  <si>
    <t xml:space="preserve"> - 10 อุตสาหกรรมเป้าหมายของประเทศ</t>
  </si>
  <si>
    <t xml:space="preserve"> - สาขาตามอัตลักษณ์เชิงพื้นที่ของมหาวิทยาลัย</t>
  </si>
  <si>
    <t>*3.1.2</t>
  </si>
  <si>
    <t>*3.1.3</t>
  </si>
  <si>
    <t>*3.2.1</t>
  </si>
  <si>
    <t>*3.2.2</t>
  </si>
  <si>
    <t>*3.2.3</t>
  </si>
  <si>
    <t xml:space="preserve"> -  Coworking Space</t>
  </si>
  <si>
    <t>สนับสนุนสื่อการเรียนรู้ดิจิทัล</t>
  </si>
  <si>
    <t xml:space="preserve"> - E-Library</t>
  </si>
  <si>
    <t>*4.1.1</t>
  </si>
  <si>
    <t>ส่งเสริมการใช้ประโยชน์ระบบนิเวศน์ (Ecosystem) จากเครือข่ายความร่วมมือ</t>
  </si>
  <si>
    <t xml:space="preserve"> - E-Library Network</t>
  </si>
  <si>
    <t xml:space="preserve"> - เครือข่ายการฝึกทักษะวิชาชีพ</t>
  </si>
  <si>
    <t>*5.1.1</t>
  </si>
  <si>
    <t xml:space="preserve"> - ด้านวิศวกรรมศาสตร์</t>
  </si>
  <si>
    <t xml:space="preserve"> - ด้านสถาปัตยกรรมศาสตร์</t>
  </si>
  <si>
    <t xml:space="preserve"> - ด้านสัตวแพทยศาสตร์</t>
  </si>
  <si>
    <t xml:space="preserve"> - ด้านแพทย์แผนไทย</t>
  </si>
  <si>
    <t>*5.1.2</t>
  </si>
  <si>
    <t>*6.1.1</t>
  </si>
  <si>
    <t>*6.1.2</t>
  </si>
  <si>
    <t xml:space="preserve"> - นวัตกรรมเกษตร</t>
  </si>
  <si>
    <t xml:space="preserve"> - นวัตกรรมการท่องเที่ยว</t>
  </si>
  <si>
    <t xml:space="preserve"> - นวัตกรรมเพื่อการสร้างสรรค์เมือง</t>
  </si>
  <si>
    <t xml:space="preserve"> - นวัตกรรมการเกษตร</t>
  </si>
  <si>
    <t>*2.1.3</t>
  </si>
  <si>
    <t>*2.2.1</t>
  </si>
  <si>
    <t xml:space="preserve"> - พัฒนาแหล่งมรดกวัฒนธรรม</t>
  </si>
  <si>
    <t xml:space="preserve"> - ออกแบบต่อยอดมรดกทางวัฒนธรรมโดยใช้ความคิดสร้างสรรค์</t>
  </si>
  <si>
    <t xml:space="preserve"> - พัฒนามรดกทางวัฒนธรรมด้วยนวัตกรรม</t>
  </si>
  <si>
    <t xml:space="preserve"> -  เพิ่มมูลค่ามรดกทางวัฒนธรรมด้วยกลไกด้านการตลาด</t>
  </si>
  <si>
    <t xml:space="preserve"> - สำหรับนักศึกษา</t>
  </si>
  <si>
    <t xml:space="preserve"> - สำหรับบุคลากร</t>
  </si>
  <si>
    <t xml:space="preserve"> - สำหรับบุคคลทั่วไป</t>
  </si>
  <si>
    <t>พัฒนาทักษะการสื่อสาร ทักษะการปฏิบัติ และเทคโนโลยีดิจิทัล</t>
  </si>
  <si>
    <t xml:space="preserve"> - ผู้บริหาร</t>
  </si>
  <si>
    <t xml:space="preserve"> - บุคลากรสายวิชาการ</t>
  </si>
  <si>
    <t xml:space="preserve"> - บุคลากรสายสนับสนุน</t>
  </si>
  <si>
    <t>เสริมสร้างทักษะชีวิตของบุคลากร</t>
  </si>
  <si>
    <t xml:space="preserve"> - สนับสนุนให้เกิดความสามัคคี มีทัศนคติเชิงบวก</t>
  </si>
  <si>
    <t xml:space="preserve"> - มีความรับผิดชอบต่อตนเองและหน้าที่ เพื่อสนับสนุนการผลิตนักปฏิบัติ</t>
  </si>
  <si>
    <t xml:space="preserve"> - พัฒนาบุคลากรให้มีบุคลิก 3C  (Critical thinking ,Creative thinking ,Conceptual thinking)</t>
  </si>
  <si>
    <t xml:space="preserve"> - ส่งเสริมสวัสดิการเพื่อสร้างแรงจูงใจในการปฏิบัติงาน</t>
  </si>
  <si>
    <t>พัฒนาระบบการตลาดดิจิทัลสำหรับการรับเข้าศึกษา (การผลิตสื่อ ประชาสัมพันธ์ แรงจูงใจ)</t>
  </si>
  <si>
    <t>พัฒนาหลักสูตรเพื่อรองรับการเปลี่ยนแปลงและสอดคล้องกับอัตลักษณ์เชิงพื้นที่</t>
  </si>
  <si>
    <t>พัฒนาหลักสูตรระยะสั้น</t>
  </si>
  <si>
    <t>พัฒนาหลักสูตรบูรณาการเรียนกับการทำงาน (WIL)</t>
  </si>
  <si>
    <t>7.1.3</t>
  </si>
  <si>
    <t>พัฒนาหลักสูตรสหวิทยาการ</t>
  </si>
  <si>
    <t>7.1.4</t>
  </si>
  <si>
    <t>พัฒนาหลักสูตรการศึกษาระดับปริญญาตรีควบประกาศนียบัตรวิชาชีพชั้นสูง (ปวส.)</t>
  </si>
  <si>
    <t>พัฒนาหลักสูตรที่เปิดสอนร่วมกับมหาวิทยาลัยในต่างประเทศ</t>
  </si>
  <si>
    <t>สนับสนุนการพัฒนาการจัดการเรียนรู้แบบ  Active Learning</t>
  </si>
  <si>
    <t>ปรับปรุงกฏ ระเบียบ ที่เกี่ยวข้องกับการจัดการศึกษา</t>
  </si>
  <si>
    <t>ติดตามผลจากการพัฒนาผู้สอนตามสาขาวิชาชีพสู่การนำไปใช้ประโยชน์</t>
  </si>
  <si>
    <t>3.1.4</t>
  </si>
  <si>
    <t>ปรับปรุงกระบวนการสรรหาผู้สอนที่มีความเชี่ยวชาญด้านวิชาชีพ</t>
  </si>
  <si>
    <t>ถ่ายทอดองค์ความรู้ด้านวิชาชีพจากรุ่นสู่รุ่น</t>
  </si>
  <si>
    <t>เร่งพัฒนาผู้สอนให้มีความเชี่ยวชาญด้านจัดการเรียนรู้</t>
  </si>
  <si>
    <t>เพิ่มศักยภาพผู้สอนด้านการจัดการเรียนรู้ด้วยนวัตกรรม</t>
  </si>
  <si>
    <t>พัฒนาระบบประเมินผู้สอน (คณะกรรมการ Audit +นักศึกษา</t>
  </si>
  <si>
    <t xml:space="preserve">เชื่อมโยงผลการประเมินผู้สอนกับการประเมินผลปฏิบัติราชการ </t>
  </si>
  <si>
    <t xml:space="preserve">สร้างระบบการถ่ายโอนหน่วยกิต (Credit Transfer) จากการเรียนการสอนออนไลน์ </t>
  </si>
  <si>
    <t>ระหว่างสถาบันการศึกษา</t>
  </si>
  <si>
    <t>พัฒนาผู้สอนด้านการสื่อสารและการถ่ายทอดความรู้</t>
  </si>
  <si>
    <t>สนับสนุนการใช้ประโยชน์จากเทคโนโลยีดิจิทัลสำหรับการเรียนรู้</t>
  </si>
  <si>
    <t>เพิ่มช่องทางการจัดการเรียนการสอน Online</t>
  </si>
  <si>
    <t>สนับสนุนระบบเครือข่ายเทคโนโลยีดิจิทัลเพื่อการจัดการเรียนรู้</t>
  </si>
  <si>
    <t>ปรับปรุงระบบเครือข่ายอินเทอร์เน็ตรองรับการเรียนรู้รูปแบบใหม่</t>
  </si>
  <si>
    <t>สนับสนุนอุปกรณ์การเข้าถึงเทคโนโลยีดิจิทัล</t>
  </si>
  <si>
    <t>พัฒนาระบบการบริหารจัดการเครือข่ายเทคโนโลยีดิจิทัล</t>
  </si>
  <si>
    <t>พัฒนาระบบสอบสมรรถนะวิชาชีพของมหาวิทยาลัย</t>
  </si>
  <si>
    <t>พัฒนากระบวนการส่งเสริมศักยภาพผู้เรียน</t>
  </si>
  <si>
    <t>สร้างแรงบันดาลใจและกระบวนการคิดเชิงระบบด้านนวัตกรรม</t>
  </si>
  <si>
    <t>สนับสนุนการใช้ประโยชน์จากแหล่งเรียนรู้ด้านนวัตกรรมแก่ผู้เรียน</t>
  </si>
  <si>
    <t>ส่งเสริมการนำผลงานด้านนวัตกรรมของผู้เรียนสู่การนำไปใช้ประโยชน์เชิงพาณิชย์</t>
  </si>
  <si>
    <t>6.1.3</t>
  </si>
  <si>
    <t>6.1.4</t>
  </si>
  <si>
    <t>พัฒนาศักยภาพผู้เรียนด้านการนำเสนอแนวคิด (Pitching)</t>
  </si>
  <si>
    <t>สร้างเวทีการนำเสนอแนวคิด (Pitching) ด้านนวัตกรรมและงานสร้างสรรค์</t>
  </si>
  <si>
    <t>พัฒนาศักยภาพผู้เรียนตามอัตลักษณ์ของมหาวิทยาลัย</t>
  </si>
  <si>
    <t>บริหารจัดการผู้สอนรูปแบบใหม่ให้มีความเชี่ยวชาญด้านการวิจัย สิ่งประดิษฐ์ นวัตกรรม และงานสร้างสรรค์</t>
  </si>
  <si>
    <t>กำหนดสัดส่วนภาระงานวิจัย สิ่งประดิษฐ์ นวัตกรรม และงานสร้างสรรค์ ให้สอดคล้อง</t>
  </si>
  <si>
    <t xml:space="preserve">กับรูปแบบการพัฒนาผู้สอนรูปแบบใหม่ </t>
  </si>
  <si>
    <t>สร้างนักวิจัยมืออาชีพ</t>
  </si>
  <si>
    <t>กำหนดคุณสมบัติของนักวิจัยมืออาชีพ</t>
  </si>
  <si>
    <t>1.3.2</t>
  </si>
  <si>
    <t>1.3.3</t>
  </si>
  <si>
    <t>พัฒนาช่องทางความก้าวหน้าในอาชีพสำหรับผู้สอนที่ทำหน้าที่วิจัยเป็นหลัก</t>
  </si>
  <si>
    <t>พัฒนาศักยภาพนักวิจัยสู่ความเป็นมืออาชีพ</t>
  </si>
  <si>
    <t>1.3.4</t>
  </si>
  <si>
    <t>1.3.5</t>
  </si>
  <si>
    <t>พัฒนาหน่วยวิจัยตามอัตลักษณ์ของศรีวิชัย</t>
  </si>
  <si>
    <t>จัดตั้งศูนย์วิจัยสู่ความเป็นเลิศ</t>
  </si>
  <si>
    <t>พัฒนาระบบนักวิจัยพี่เลี้ยงและที่ปรึกษา</t>
  </si>
  <si>
    <t>จัดทำฐานข้อมูลความเชี่ยวชาญของนักวิจัย</t>
  </si>
  <si>
    <t>1.4.1</t>
  </si>
  <si>
    <t xml:space="preserve"> สนับสนุนระบบนิเวศน์ (Ecosystem) ด้านการวิจัย</t>
  </si>
  <si>
    <t>พัฒนา กฎ ระเบียบ ข้อบังคับ มาตรการ กลไก  วิธีการและการบังคับใช้ที่เอื้อต่อการวิจัย</t>
  </si>
  <si>
    <t>1.4.2</t>
  </si>
  <si>
    <t>1.4.3</t>
  </si>
  <si>
    <t xml:space="preserve">พัฒนาระบบ กำกับติดตามและรายงานผล การวิจัย  </t>
  </si>
  <si>
    <t>พัฒนาระบบสารสนเทศและฐานข้อมูลเพื่อการวิจัย</t>
  </si>
  <si>
    <t>พัฒนาพื้นที่สนับสนุนการวิจัย</t>
  </si>
  <si>
    <t>พัฒนาห้องปฎิบัติการให้ได้มาตรฐาน</t>
  </si>
  <si>
    <t>จัดกิจกรรมแลกเปลี่ยนเรียนรู้ด้านการวิจัย สิ่งประดิษฐ์ นวัตกรรม และงานสร้างสรรค์</t>
  </si>
  <si>
    <t>ร่วมกับผู้มีส่วนได้ส่วนเสีย</t>
  </si>
  <si>
    <t>พัฒนางานวิจัยในสถาบัน เพื่อเป็นข้อมูลประกอบการตัดสินใจสำหรับการบริหาร</t>
  </si>
  <si>
    <t>จัดการองค์กร</t>
  </si>
  <si>
    <t>บริหารจัดการผู้สอนรูปแบบใหม่ให้มีความเชี่ยวชาญด้านการบริการวิชาการ</t>
  </si>
  <si>
    <t>กำหนดสัดส่วนภาระงานบริการวิชาการให้สอดคล้องกับรูปแบบการพัฒนาผู้สอน</t>
  </si>
  <si>
    <t xml:space="preserve">รูปแบบใหม่ </t>
  </si>
  <si>
    <t xml:space="preserve"> สร้างนักบริการวิชาการมืออาชีพ</t>
  </si>
  <si>
    <t>พัฒนามาตรฐานการให้บริการวิชาการตามอัตลักษณ์ของศรีวิชัย</t>
  </si>
  <si>
    <t>พัฒนาศักยภาพนักบริการวิชาการสู่ความเป็นมืออาชีพ</t>
  </si>
  <si>
    <t>สนับสนุนระบบนิเวศน์ (Ecosystem) ด้านการบริการวิชาการ</t>
  </si>
  <si>
    <t>พัฒนา กฎ ระเบียบ ข้อบังคับ มาตรการ กลไก  วิธีการและการบังคับใช้ที่เอื้อต่อการ</t>
  </si>
  <si>
    <t>บริการวิชาการ</t>
  </si>
  <si>
    <t>พัฒนาระบบสารสนเทศและฐานข้อมูลและช่องทางการให้บริการวิชาการเพื่อการเผยแพร่</t>
  </si>
  <si>
    <t xml:space="preserve">พัฒนาพื้นที่สนับสนุนการให้บริการวิชาการ </t>
  </si>
  <si>
    <t>แสวงหาเครือข่ายที่สนับสนุนทุนการบริการวิชาการ</t>
  </si>
  <si>
    <t>จัดตั้งหน่วยงานสนับสนุนงานด้านการบริการวิชาการ</t>
  </si>
  <si>
    <t>พัฒนานวัตกรรมการบริการวิชาการ</t>
  </si>
  <si>
    <t>ส่งเสริมกิจกรรมทำนุบำรุงศิลปวัฒนธรรม บนพื้นฐานความหลากหลายทางวัฒนธรรม และเผยแพร่องค์ความรู้</t>
  </si>
  <si>
    <t>สู่ความยั่งยืน</t>
  </si>
  <si>
    <t>เชื่อมโยงองค์ความรู้ด้านมรดกวัฒนธรรมจากแหล่งวัฒนธรรม</t>
  </si>
  <si>
    <t>เผยแพร่ศิลปวัฒนธรรมบนระบบดิจิทัลอย่างสร้างสรรค์</t>
  </si>
  <si>
    <t>จัดทำเครื่องมือวัดคุณค่ามรดกวัฒนธรรม</t>
  </si>
  <si>
    <t>พัฒนาบุคลากรให้มีความเชี่ยวชาญด้านวัฒนธรรม</t>
  </si>
  <si>
    <t>บริหารจัดการผู้สอนรูปแบบใหม่ให้มีความเชี่ยวชาญด้านการทำนุบำรุงศิลปวัฒนธรรม</t>
  </si>
  <si>
    <t>กำหนดสัดส่วนภาระงานทำนุบำรุงศิลปวัฒนธรรมให้สอดคล้องกับรูปแบบการพัฒนา</t>
  </si>
  <si>
    <t xml:space="preserve">ผู้สอนรูปแบบใหม่ </t>
  </si>
  <si>
    <t>สร้างนักวัฒนธรรมสร้างสรรค์มืออาชีพ</t>
  </si>
  <si>
    <t>สร้างมาตรฐานด้านทำนุบำรุงศิลปวัฒนธรรมตามอัตลักษณ์ของศรีวิชัย</t>
  </si>
  <si>
    <t>บูรณาการงานทำนุบำรุงศิลปวัฒนธรรมร่วมกับพันธกิจอื่น</t>
  </si>
  <si>
    <t>จัดกิจกรรมแลกเปลี่ยนเรียนรู้ด้านทำนุบำรุงศิลปวัฒนธรรมร่วมกันระหว่างผู้มีส่วนได้</t>
  </si>
  <si>
    <t>ส่วนเสีย</t>
  </si>
  <si>
    <t>ประกวดผลงานทำนุบำรุงศิลปวัฒนธรรมที่บูรณาการกับการเรียนการสอนและพันธกิจอื่น</t>
  </si>
  <si>
    <t>จัดกิจกรรมการอนุรักษ์และพัฒนาสิ่งแวดล้อมตามอัตลักษณ์เชิงพื้นที่ร่วมกับชุมชน</t>
  </si>
  <si>
    <t>ผลักดันให้ผู้บริหารทุกระดับขับเคลื่อนแผนยุทธศาสตร์ไปสู่การปฏิบัติ</t>
  </si>
  <si>
    <t>1.2.2</t>
  </si>
  <si>
    <t>1.2.3</t>
  </si>
  <si>
    <t>จัดกิจกรรมแลกเปลี่ยนเรียนรู้การขับเคลื่อนแผนสู่การปฏิบัติของผู้บริหารทุกระดับ</t>
  </si>
  <si>
    <t>อย่างสม่ำเสมอ</t>
  </si>
  <si>
    <t>พัฒนาระบบงบประมาณให้มีความสอดคล้องกับแผนยุทธศาสตร์</t>
  </si>
  <si>
    <t>จัดสรรงบประมาณที่มีความสอดคล้องกับแผนและทิศทางการพัฒนามหาวิทยาลัย</t>
  </si>
  <si>
    <t>สร้างเครือข่ายเพื่อเชื่อมโยงแหล่งงบประมาณจากภายนอก</t>
  </si>
  <si>
    <t>พัฒนาระบบการให้บริการโดยใช้เทคโนโลยีดิจิทัล</t>
  </si>
  <si>
    <t>เร่งรัดการเพิ่มคุณวุฒิและการเข้าสู่ตำแหน่งทางวิชาการและตำแหน่งทางวิชาชีพที่สูงขึ้น</t>
  </si>
  <si>
    <t>สนับสนุนให้บุคลากรพัฒนาตนเองให้มีคุณวุฒิที่สูงขึ้น</t>
  </si>
  <si>
    <t>พัฒนาระบบการเข้าสู่ตำแหน่งทางวิชาการและวิชาชีพ</t>
  </si>
  <si>
    <t>พัฒนาศักยภาพบุคลากรให้มีความเชี่ยวชาญเฉพาะทางตามสายงาน</t>
  </si>
  <si>
    <t>4.พัฒนาระบบการบริหารจัดการสมัยใหม่ด้วยนวัตกรรม</t>
  </si>
  <si>
    <t>บริหารจัดการองค์กรเพื่อรองรับการเปลี่ยนแปลง</t>
  </si>
  <si>
    <t>ปรับปรุงโครงสร้างองค์กร</t>
  </si>
  <si>
    <t>4.1.2</t>
  </si>
  <si>
    <t>4.1.3</t>
  </si>
  <si>
    <t>4.1.4</t>
  </si>
  <si>
    <t>พัฒนากฎ ระเบียบ ข้อบังคับ เพื่อสนับสนุนการดำเนินงานตามพันธกิจ</t>
  </si>
  <si>
    <t>พัฒนาระบบ Big Data เพื่อสนับสนุนการวินิจฉัย สั่งการ และการตัดสินใจ</t>
  </si>
  <si>
    <t>พัฒนาระบบการสื่อสารทั้งภายในและภายนอกองค์กร</t>
  </si>
  <si>
    <t>4.1.5</t>
  </si>
  <si>
    <t>4.1.6</t>
  </si>
  <si>
    <t>พัฒนาระบบควบคุมภายในเพื่อรองรับการเปลี่ยนแปลง</t>
  </si>
  <si>
    <t xml:space="preserve">สร้างวัฒนธรรมองค์กรแบบมุ่งเน้นการใช้นวัตกรรมสำหรับการบริหารจัดการ </t>
  </si>
  <si>
    <t>บริหารจัดการทรัพยากรบุคคลรูปแบบใหม่</t>
  </si>
  <si>
    <t>พัฒนาระบบบริหารทรัพยากรบุคคลให้สอดคล้องกับทิศทางการพัฒนามหาวิทยาลัย</t>
  </si>
  <si>
    <t>โดยใช้เทคโนโลยีดิจิทัล</t>
  </si>
  <si>
    <t>4.2.2</t>
  </si>
  <si>
    <t>4.2.3</t>
  </si>
  <si>
    <t>บริหารจัดการบุคลากรสายวิชาการให้มีสัดส่วนสอดคล้องกับรูปแบบการพัฒนาผู้สอน</t>
  </si>
  <si>
    <t>รูปแบบใหม่</t>
  </si>
  <si>
    <t>บริหารจัดการบุคลากรสายสนับสนุนให้มีสัดส่วนสอดคล้องกับทิศทางการพัฒนา</t>
  </si>
  <si>
    <t>มหาวิทยาลัย</t>
  </si>
  <si>
    <t>4.2.4</t>
  </si>
  <si>
    <t>พัฒนาระบบสวัสดิการและการสร้างแรงจูงใจ</t>
  </si>
  <si>
    <t>5.สนับสนุนระบบนิเวศน์(Ecosystem) ที่เอื้อต่อการพัฒนามหาวิทยาลัย</t>
  </si>
  <si>
    <t>พัฒนาโครงสร้างพื้นฐานให้สอดคล้องกับการเป็นองค์กรสมัยใหม่</t>
  </si>
  <si>
    <t>พัฒนาพื้นที่แหล่งเรียนรู้เพื่อเพิ่มประสิทธิภาพการทำงานและการเรียนรู้ของคนรุ่นใหม่</t>
  </si>
  <si>
    <t>พัฒนาอาคารสถานที่ ระบบสาธารณูปการ ภูมิทัศน์ และผลักดันการบริการด้านต่างๆ</t>
  </si>
  <si>
    <t xml:space="preserve"> เพื่อเข้าสู่การเป็นองค์กรสมัยใหม่</t>
  </si>
  <si>
    <t>พัฒนาสิ่งสนับสนุนด้านเทคโนโลยีดิจิทัลที่เอื้อต่อการปฏิบัติงาน</t>
  </si>
  <si>
    <t>5.2.1</t>
  </si>
  <si>
    <t>พัฒนาโครงข่ายอินเทอร์เน็ตความเร็วสูงอย่างทั่วถึง</t>
  </si>
  <si>
    <t>5.2.2</t>
  </si>
  <si>
    <t>จัดการทรัพยากรเทคโนโลยีสารสนเทศอย่างเหมาะสมและเพียงพอ</t>
  </si>
  <si>
    <t>5.2.3</t>
  </si>
  <si>
    <t>สนับสนุนการใช้ประโยชน์จากเทคโนโลยีดิจิทัล</t>
  </si>
  <si>
    <t>5.3.1</t>
  </si>
  <si>
    <t>5.3.2</t>
  </si>
  <si>
    <t>2.พัฒนาหลักสูตรให้มีความสอดคล้องกับยุทธศาสตร์และทิศทาง  การพัฒนามหาวิทยาลัย</t>
  </si>
  <si>
    <t>พัฒนาหลักสูตรที่มีสอดคล้องกับอุตสาหกรรมเป้าหมายของประเทศ</t>
  </si>
  <si>
    <t>3. พัฒนาการจัดการเรียนรู้แบบ Active Learning</t>
  </si>
  <si>
    <t>4.พัฒนาผู้สอนเป็น Smart Teacher</t>
  </si>
  <si>
    <t>*4.3.1</t>
  </si>
  <si>
    <t>*4.3.2</t>
  </si>
  <si>
    <t>*4.3.3</t>
  </si>
  <si>
    <t>4.3.4</t>
  </si>
  <si>
    <t>4.3.5</t>
  </si>
  <si>
    <t>5.พัฒนาระบบนิเวศน์ (Ecosystem) ที่เอื้อต่อการเรียนรู้รูปแบบใหม่</t>
  </si>
  <si>
    <t>5.3.3</t>
  </si>
  <si>
    <t>*5.4.1</t>
  </si>
  <si>
    <t>6.พัฒนาความเป็นเลิศและโดดเด่นเฉพาะทางด้านการปฏิบัติ</t>
  </si>
  <si>
    <t>6.1.5</t>
  </si>
  <si>
    <t>6.1.6</t>
  </si>
  <si>
    <t>6.1.7</t>
  </si>
  <si>
    <t>7.พัฒนาทักษะการเป็นพลเมืองโลกของผู้เรียน</t>
  </si>
  <si>
    <t>*7.1.1</t>
  </si>
  <si>
    <t>*7.1.2</t>
  </si>
  <si>
    <t>*7.2.1</t>
  </si>
  <si>
    <t>1.2.4</t>
  </si>
  <si>
    <t>1.2.5</t>
  </si>
  <si>
    <t>1.2.6</t>
  </si>
  <si>
    <t>1.2.7</t>
  </si>
  <si>
    <t>*1.4.1</t>
  </si>
  <si>
    <t>สร้างงานวิจัย สิ่งประดิษฐ์ นวัตกรรม และงานสร้างสรรค์ ที่สอดคล้องกับความต้องการของสังคมและอุตสาหกรรม</t>
  </si>
  <si>
    <t>เป้าหมายของประเทศ</t>
  </si>
  <si>
    <t>*1.4.2</t>
  </si>
  <si>
    <t>1.ทำนุบำรุง  สืบทอด มรดกวัฒนธรรมให้ดำรงอยู่อย่างมีคุณค่า</t>
  </si>
  <si>
    <t>2. สร้างสรรค์มรดกวัฒนธรรมสู่วิสาหกิจวัฒนธรรม</t>
  </si>
  <si>
    <t>3.อนุรักษ์ พัฒนา และสร้างคุณค่าสิ่งแวดล้อม</t>
  </si>
  <si>
    <t>*1.2.1</t>
  </si>
  <si>
    <t>*1.2.2</t>
  </si>
  <si>
    <t>*1.2.3</t>
  </si>
  <si>
    <t>*1.2.4</t>
  </si>
  <si>
    <t>ใช้ระบบเทคโนโลยีดิจิทัลในการกำกับ ติดตาม และประเมินผลแผนยุทธศาสตร์</t>
  </si>
  <si>
    <t>เชื่อมโยงผลการประเมินแผนยุทธศาสตร์กับการประเมินผลการปฏิบัติราชการ</t>
  </si>
  <si>
    <t>*3.2.4</t>
  </si>
  <si>
    <t>พันธกิจ / 
ยุทธศาสตร์ / กลยุทธ์</t>
  </si>
  <si>
    <t xml:space="preserve">ยุทธศาสตร์ : </t>
  </si>
  <si>
    <t>ความเชื่อมโยง พันธกิจ ยุทธศาสตร์ กลยุทธ์ มาตรการ และแผนงาน</t>
  </si>
  <si>
    <t>ความเชื่อมโยง พันธกิจ ยุทธศาสตร์ กลยุทธ์ มาตรการ แผนงาน และงบประมาณ  ประจำปีงบประมาณ พ.ศ. 2562</t>
  </si>
  <si>
    <t>พัฒนาหลักสูตรเพื่อรองรับการ</t>
  </si>
  <si>
    <t>เปลี่ยนแปลงและสอดคล้องกับ</t>
  </si>
  <si>
    <t>อัตลักษณ์เชิงพื้นที่</t>
  </si>
  <si>
    <t xml:space="preserve">พัฒนาหลักสูตรการศึกษาระดับปริญญาตรีควบประกาศนียบัตรวิชาชีพชั้นสูง </t>
  </si>
  <si>
    <t>(ปวส.)</t>
  </si>
  <si>
    <t>พัฒนารูปแบบการจัดการเรียนรู้แบบ Active Learning</t>
  </si>
  <si>
    <t>เร่งพัฒนาผู้สอนให้มีความเชี่ยวชาญ</t>
  </si>
  <si>
    <t>ด้านวิชาชีพ</t>
  </si>
  <si>
    <t>พัฒนาผู้สอนให้มีความเชี่ยวชาญด้านวิชาชีพตามสาขาเป้าหมายการพัฒนา</t>
  </si>
  <si>
    <t>ของมหาวิทยาลัย</t>
  </si>
  <si>
    <t>ด้านจัดการเรียนรู้</t>
  </si>
  <si>
    <t>เชื่อมโยงผลการประเมินผู้สอนกับการประเมินผลปฏิบัติราชการ</t>
  </si>
  <si>
    <t>พัฒนาระบบประเมินผู้สอน (คณะกรรมการ Audit +นักศึกษา)</t>
  </si>
  <si>
    <t xml:space="preserve">สร้างพื้นที่สนับสนุนการเรียนรู้ </t>
  </si>
  <si>
    <t xml:space="preserve">จัดให้มีพื้นที่สำหรับการเรียนรู้ (Ecosystem)  </t>
  </si>
  <si>
    <t xml:space="preserve"> - Coworking Space</t>
  </si>
  <si>
    <t>สนับสนุนการใช้ประโยชน์จาก</t>
  </si>
  <si>
    <t>เทคโนโลยีดิจิทัลสำหรับการเรียนรู้</t>
  </si>
  <si>
    <t>สนับสนุนระบบเครือข่ายเทคโนโลยี</t>
  </si>
  <si>
    <t>ดิจิทัลเพื่อการจัดการเรียนรู้</t>
  </si>
  <si>
    <t>7.2.2</t>
  </si>
  <si>
    <t>บริหารจัดการผู้สอนรูปแบบใหม่ให้มี</t>
  </si>
  <si>
    <t>ความเชี่ยวชาญด้านการวิจัย สิ่งประดิษฐ์</t>
  </si>
  <si>
    <t xml:space="preserve"> นวัตกรรม และงานสร้างสรรค์</t>
  </si>
  <si>
    <t xml:space="preserve">กำหนดสัดส่วนภาระงานวิจัย สิ่งประดิษฐ์ นวัตกรรม และงานสร้างสรรค์ </t>
  </si>
  <si>
    <t xml:space="preserve">ให้สอดคล้องกับรูปแบบการพัฒนาผู้สอนรูปแบบใหม่ </t>
  </si>
  <si>
    <t xml:space="preserve"> สนับสนุนระบบนิเวศน์ (Ecosystem) </t>
  </si>
  <si>
    <t>ด้านการวิจัย</t>
  </si>
  <si>
    <t>พัฒนา กฎ ระเบียบ ข้อบังคับ มาตรการ กลไก  วิธีการและการบังคับใช้ที่เอื้อ</t>
  </si>
  <si>
    <t>ต่อการวิจัย</t>
  </si>
  <si>
    <t>จัดกิจกรรมแลกเปลี่ยนเรียนรู้ด้านการวิจัย สิ่งประดิษฐ์ นวัตกรรม และงาน</t>
  </si>
  <si>
    <t>สร้างสรรค์ร่วมกับผู้มีส่วนได้ส่วนเสีย</t>
  </si>
  <si>
    <t>สร้างงานวิจัย สิ่งประดิษฐ์ นวัตกรรม</t>
  </si>
  <si>
    <t xml:space="preserve"> และงานสร้างสรรค์ ที่สอดคล้องกับ</t>
  </si>
  <si>
    <t>ความต้องการของสังคมและ</t>
  </si>
  <si>
    <t>อุตสาหกรรมเป้าหมายของประเทศ</t>
  </si>
  <si>
    <t>ความเชี่ยวชาญด้านการบริการวิชาการ</t>
  </si>
  <si>
    <t>สร้างนักบริการวิชาการมืออาชีพ</t>
  </si>
  <si>
    <t xml:space="preserve">สนับสนุนระบบนิเวศน์ (Ecosystem) </t>
  </si>
  <si>
    <t>ด้านการบริการวิชาการ</t>
  </si>
  <si>
    <t>พัฒนาระบบสารสนเทศและฐานข้อมูลและช่องทางการให้บริการวิชาการ</t>
  </si>
  <si>
    <t>เพื่อการเผยแพร่</t>
  </si>
  <si>
    <t>ส่งเสริมกิจกรรมทำนุบำรุงศิลป</t>
  </si>
  <si>
    <t>วัฒนธรรม บนพื้นฐานความหลาก</t>
  </si>
  <si>
    <t>หลายทางวัฒนธรรม และเผยแพร่องค์</t>
  </si>
  <si>
    <t>ความรู้สู่ความยั่งยืน</t>
  </si>
  <si>
    <t>ความเชี่ยวชาญด้านการทำนุบำรุงศิลป</t>
  </si>
  <si>
    <t>กำหนดสัดส่วนภาระงานทำนุบำรุงศิลปวัฒนธรรมให้สอดคล้องกับรูปแบบการ</t>
  </si>
  <si>
    <t xml:space="preserve">พัฒนาผู้สอนรูปแบบใหม่ </t>
  </si>
  <si>
    <t>สร้างนักวัฒนธรรมสร้างสรรค์มือ</t>
  </si>
  <si>
    <t>อาชีพ</t>
  </si>
  <si>
    <t>บูรณาการงานทำนุบำรุง</t>
  </si>
  <si>
    <t>ศิลปวัฒนธรรมร่วมกับพันธกิจอื่น</t>
  </si>
  <si>
    <t>จัดกิจกรรมแลกเปลี่ยนเรียนรู้ด้านทำนุบำรุงศิลปวัฒนธรรมร่วมกันระหว่างผู้มี</t>
  </si>
  <si>
    <t>ส่วนได้ส่วนเสีย</t>
  </si>
  <si>
    <t>ประกวดผลงานทำนุบำรุงศิลปวัฒนธรรมที่บูรณาการกับการเรียนการสอน</t>
  </si>
  <si>
    <t xml:space="preserve"> - เพิ่มมูลค่ามรดกทางวัฒนธรรมด้วยกลไกด้านการตลาด</t>
  </si>
  <si>
    <t>ผลักดันให้ผู้บริหารทุกระดับ</t>
  </si>
  <si>
    <t>ขับเคลื่อนแผนยุทธศาสตร์ไปสู่การ</t>
  </si>
  <si>
    <t>ปฏิบัติ</t>
  </si>
  <si>
    <t>จัดกิจกรรมแลกเปลี่ยนเรียนรู้การขับเคลื่อนแผนสู่การปฏิบัติของผู้บริหาร</t>
  </si>
  <si>
    <t>ทุกระดับอย่างสม่ำเสมอ</t>
  </si>
  <si>
    <t>พัฒนาระบบงบประมาณให้มีความ</t>
  </si>
  <si>
    <t>สอดคล้องกับแผนยุทธศาสตร์</t>
  </si>
  <si>
    <t xml:space="preserve"> -  สำหรับนักศึกษา</t>
  </si>
  <si>
    <t xml:space="preserve"> -  สำหรับบุคคลทั่วไป</t>
  </si>
  <si>
    <t>เร่งรัดการเพิ่มคุณวุฒิและการเข้าสู่</t>
  </si>
  <si>
    <t>ตำแหน่งทางวิชาการและตำแหน่ง</t>
  </si>
  <si>
    <t>ทางวิชาชีพที่สูงขึ้น</t>
  </si>
  <si>
    <t xml:space="preserve"> - พัฒนาบุคลากรให้มีบุคลิก 3C  </t>
  </si>
  <si>
    <t>(Critical thinking ,Creative thinking ,Conceptual thinking)</t>
  </si>
  <si>
    <t>บริหารจัดการองค์กรเพื่อรองรับการ</t>
  </si>
  <si>
    <t>เปลี่ยนแปลง</t>
  </si>
  <si>
    <t>บริหารจัดการทรัพยากรบุคคล</t>
  </si>
  <si>
    <t>พัฒนาระบบบริหารทรัพยากรบุคคลให้สอดคล้องกับทิศทางการพัฒนา</t>
  </si>
  <si>
    <t>มหาวิทยาลัยโดยใช้เทคโนโลยีดิจิทัล</t>
  </si>
  <si>
    <t>บริหารจัดการบุคลากรสายวิชาการให้มีสัดส่วนสอดคล้องกับรูปแบบการพัฒนา</t>
  </si>
  <si>
    <t>ผู้สอนรูปแบบใหม่</t>
  </si>
  <si>
    <t>พัฒนาโครงสร้างพื้นฐานให้สอดคล้อง</t>
  </si>
  <si>
    <t>กับการเป็นองค์กรสมัยใหม่</t>
  </si>
  <si>
    <t>พัฒนาพื้นที่แหล่งเรียนรู้เพื่อเพิ่มประสิทธิภาพการทำงานและการเรียน</t>
  </si>
  <si>
    <t>รู้ของคนรุ่นใหม่</t>
  </si>
  <si>
    <t>พัฒนาอาคารสถานที่ ระบบสาธารณูปการ ภูมิทัศน์ และผลักดันการบริการด้าน</t>
  </si>
  <si>
    <t>ต่างๆ เพื่อเข้าสู่การเป็นองค์กรสมัยใหม่</t>
  </si>
  <si>
    <t>พัฒนาสิ่งสนับสนุนด้านเทคโนโลยี</t>
  </si>
  <si>
    <t>ดิจิทัลที่เอื้อต่อการปฏิบัติงาน</t>
  </si>
  <si>
    <t>ของผู้เรียนสู่การนำไปใช้ประโยชน์ต่อสังคม</t>
  </si>
  <si>
    <t>เป้าประสงค์  : นักปฏิบัติมืออาชีพเพื่อพัฒนาสังคมในระดับภูมิภาคด้วยนวัตกรรม</t>
  </si>
  <si>
    <t xml:space="preserve"> - อัตลักษณ์เชิงพื้นที่</t>
  </si>
  <si>
    <t>ความเชี่ยวชาญด้านการสอน</t>
  </si>
  <si>
    <t>4.4.1</t>
  </si>
  <si>
    <t>กำหนดสัดส่วนภาระงานสอนให้สอดคล้องกับรูปแบบการพัฒนาผู้สอนรูปแบบใหม่</t>
  </si>
  <si>
    <t>เป้าประสงค์ : ผลงานวิจัย สิ่งประดิษฐ์ นวัตกรรม และงานสร้างสรรค์ นำไปสู่การใช้ประโยชน์และขับเคลื่อนเศรษฐกิจ สังคม ระดับภูมิภาค</t>
  </si>
  <si>
    <t>เป้าประสงค์ : ยกระดับคุณภาพชีวิตของสังคม ชุมชนในภูมิภาค อย่างยั่งยืนด้วยนวัตกรรม</t>
  </si>
  <si>
    <t>เป้าประสงค์ : อนุรักษ์ สร้างคุณค่า มรดกวัฒนธรรมและสิ่งแวดล้อม ด้วยนวัตกรรมอย่างยั่งยืน</t>
  </si>
  <si>
    <t>เป้าประสงค์ : องค์กรสมัยใหม่ที่ใช้นวัตกรรมในการบริหารจัดการ</t>
  </si>
  <si>
    <t xml:space="preserve"> -  สำหรับบุคลากร</t>
  </si>
  <si>
    <t>พันธกิจ /เป้าประสงค์ /ยุทธศาสตร์/ กลยุทธ์ /มาตรการ /แผนงาน โครงการ /ตัวชี้วัด มาตรการ / ค่าเป้าหมาย ประจำปี พ.ศ.2562</t>
  </si>
  <si>
    <t>บริหารจัดการผู้สอนรูปแบบใหม่ให้มีความเชี่ยวชาญด้านการสอน</t>
  </si>
  <si>
    <t>อาชีพเพื่อพัฒนาสังคมในระดับ</t>
  </si>
  <si>
    <t>เป้าประสงค์  : นักปฏิบัติมือ</t>
  </si>
  <si>
    <t>ภูมิภาคด้วยนวัตกรรม</t>
  </si>
  <si>
    <t xml:space="preserve">ยุทธศาสตร์ : สร้างความโดดเด่น
</t>
  </si>
  <si>
    <t>และเป็นเลิศเฉพาะทางตาม</t>
  </si>
  <si>
    <t>กลยุทธ์ : 1.</t>
  </si>
  <si>
    <t xml:space="preserve"> พัฒนาระบบการรับเข้าศึกษา</t>
  </si>
  <si>
    <t>สำหรับคนทุกช่วงวัย</t>
  </si>
  <si>
    <t>กลยุทธ์ : 2.</t>
  </si>
  <si>
    <t>สอดคล้องกับยุทธศาสตร์และ</t>
  </si>
  <si>
    <t xml:space="preserve">พัฒนาหลักสูตรให้มีความทิศทาง  </t>
  </si>
  <si>
    <t>การพัฒนามหาวิทยาลัย</t>
  </si>
  <si>
    <t>กลยุทธ์ : 3.</t>
  </si>
  <si>
    <t xml:space="preserve">พัฒนาการจัดการเรียนรู้แบบ </t>
  </si>
  <si>
    <t>กลยุทธ์ : 4.</t>
  </si>
  <si>
    <t>พัฒนาผู้สอนเป็น Smart Teacher</t>
  </si>
  <si>
    <t>กลยุทธ์ : 5.</t>
  </si>
  <si>
    <t>พัฒนาระบบนิเวศน์ (Ecosystem)</t>
  </si>
  <si>
    <t xml:space="preserve"> ที่เอื้อต่อการเรียนรู้รูปแบบใหม่</t>
  </si>
  <si>
    <t>กลยุทธ์ : 6.</t>
  </si>
  <si>
    <t>พัฒนาความเป็นเลิศและโดดเด่น</t>
  </si>
  <si>
    <t>เฉพาะทางด้านการปฏิบัติ</t>
  </si>
  <si>
    <t xml:space="preserve">กลยุทธ์ : 7. </t>
  </si>
  <si>
    <t>พัฒนาทักษะการเป็นพลเมืองโลก</t>
  </si>
  <si>
    <t>ของผู้เรียน</t>
  </si>
  <si>
    <t xml:space="preserve">เป้าประสงค์ : ผลงานวิจัย </t>
  </si>
  <si>
    <t>สร้างสรรค์ นำไปสู่การใช้</t>
  </si>
  <si>
    <t>ประโยชน์และขับเคลื่อนเศรษฐกิจ สังคม ระดับภูมิภาค</t>
  </si>
  <si>
    <t>ยุทธศาสตร์ : สร้างงานวิจัยเพื่อ</t>
  </si>
  <si>
    <t>พัฒนาเชิงพื้นที่และก่อให้เกิด</t>
  </si>
  <si>
    <t>คุณค่าทางเศรษฐศาสตร์</t>
  </si>
  <si>
    <t xml:space="preserve">พัฒนาระบบการบริหารงานวิจัย </t>
  </si>
  <si>
    <t>สร้างสรรค์</t>
  </si>
  <si>
    <t xml:space="preserve">พัฒนางานวิจัย สิ่งประดิษฐ์ </t>
  </si>
  <si>
    <t>นวัตกรรม และงานสร้างสรรค์เพื่อ</t>
  </si>
  <si>
    <t>เพิ่มขีดความสามารถในการ</t>
  </si>
  <si>
    <t>แข่งขันในระดับภูมิภาค</t>
  </si>
  <si>
    <t>ส่งเสริมการถ่ายทอดและขยายผล</t>
  </si>
  <si>
    <t>การใช้ประโยชน์เชิงพาณิชย์จาก</t>
  </si>
  <si>
    <t xml:space="preserve">งานวิจัย สิ่งประดิษฐ์ นวัตกรรม </t>
  </si>
  <si>
    <t>และงานสร้างสรรค์</t>
  </si>
  <si>
    <t>เป้าประสงค์ : ยกระดับคุณภาพ</t>
  </si>
  <si>
    <t xml:space="preserve">ชีวิตของสังคม ชุมชนในภูมิภาค </t>
  </si>
  <si>
    <t>อย่างยั่งยืนด้วยนวัตกรรม</t>
  </si>
  <si>
    <t>ยุทธศาสตร์ : สร้างนวัตกรรมการ</t>
  </si>
  <si>
    <t>บริการวิชาการที่ก่อให้เกิดโอกาส</t>
  </si>
  <si>
    <t>ทางธุรกิจ</t>
  </si>
  <si>
    <t>พัฒนาระบบนวัตกรรมการ</t>
  </si>
  <si>
    <t>สร้างรายได้จากการบริการวิชาการ</t>
  </si>
  <si>
    <t xml:space="preserve">เป้าประสงค์ : อนุรักษ์ สร้างคุณค่า </t>
  </si>
  <si>
    <t xml:space="preserve">มรดกวัฒนธรรมและสิ่งแวดล้อม </t>
  </si>
  <si>
    <t>ด้วยนวัตกรรมอย่างยั่งยืน</t>
  </si>
  <si>
    <t xml:space="preserve">ยุทธศาสตร์ : สร้างสรรค์มรดก
</t>
  </si>
  <si>
    <t>ทางวัฒนธรรมบนแนวคิด</t>
  </si>
  <si>
    <t>วิสาหกิจวัฒนธรรมอย่างยั่งยืน</t>
  </si>
  <si>
    <t>ทำนุบำรุง  สืบทอด มรดก</t>
  </si>
  <si>
    <t>วัฒนธรรมให้ดำรงอยู่อย่างมีคุณค่า</t>
  </si>
  <si>
    <t>สร้างสรรค์มรดกวัฒนธรรมสู่</t>
  </si>
  <si>
    <t>วิสาหกิจวัฒนธรรม</t>
  </si>
  <si>
    <t>อนุรักษ์ พัฒนา และสร้างคุณค่า</t>
  </si>
  <si>
    <t>เป้าประสงค์ : องค์กรสมัยใหม่</t>
  </si>
  <si>
    <t>ที่ใช้นวัตกรรมในการบริหารจัดการ</t>
  </si>
  <si>
    <t xml:space="preserve">ยุทธศาสตร์ : สร้างระบบการ
</t>
  </si>
  <si>
    <t>บริหารจัดการสมัยใหม่เพื่อ</t>
  </si>
  <si>
    <t>ขับเคลื่อนแผนยุทธศาสตร์สู่</t>
  </si>
  <si>
    <t>ความสำเร็จ</t>
  </si>
  <si>
    <t>พัฒนานวัตกรรมการให้บริการ</t>
  </si>
  <si>
    <t>ด้วยเทคโนโลยีดิจิทัล</t>
  </si>
  <si>
    <t>พัฒนาทรัพยากรบุคคลสู่การ</t>
  </si>
  <si>
    <t>เป็นองค์กรสมัยใหม่</t>
  </si>
  <si>
    <t>พัฒนาระบบการบริหารจัดการ</t>
  </si>
  <si>
    <t>สมัยใหม่ด้วยนวัตกรรม</t>
  </si>
  <si>
    <t>สนับสนุนระบบนิเวศน์</t>
  </si>
  <si>
    <t>(Ecosystem) ที่เอื้อต่อการพัฒนา</t>
  </si>
  <si>
    <r>
      <rPr>
        <b/>
        <u/>
        <sz val="16"/>
        <rFont val="Angsana New"/>
        <family val="1"/>
      </rPr>
      <t xml:space="preserve"> หมายเหตุ</t>
    </r>
    <r>
      <rPr>
        <b/>
        <sz val="16"/>
        <rFont val="Angsana New"/>
        <family val="1"/>
      </rPr>
      <t xml:space="preserve">    * หมายถึงแผนงาน/โครงการ Quick win Project</t>
    </r>
  </si>
  <si>
    <t xml:space="preserve"> หมายเหตุ    * หมายถึงแผนงาน/โครงการ Quick win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</si>
</sst>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0\)"/>
    <numFmt numFmtId="190" formatCode="0."/>
    <numFmt numFmtId="191" formatCode="0.0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name val="Angsana New"/>
      <family val="1"/>
    </font>
    <font>
      <sz val="16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sz val="10"/>
      <name val="Arial"/>
      <family val="2"/>
    </font>
    <font>
      <sz val="14"/>
      <name val="Cordia New"/>
      <family val="2"/>
    </font>
    <font>
      <b/>
      <sz val="16"/>
      <name val="AngsanaUPC"/>
      <family val="1"/>
    </font>
    <font>
      <b/>
      <sz val="18"/>
      <name val="AngsanaUPC"/>
      <family val="1"/>
    </font>
    <font>
      <sz val="18"/>
      <name val="AngsanaUPC"/>
      <family val="1"/>
    </font>
    <font>
      <sz val="16"/>
      <name val="AngsanaUPC"/>
      <family val="1"/>
    </font>
    <font>
      <i/>
      <sz val="16"/>
      <name val="AngsanaUPC"/>
      <family val="1"/>
    </font>
    <font>
      <b/>
      <i/>
      <sz val="16"/>
      <name val="AngsanaUPC"/>
      <family val="1"/>
    </font>
    <font>
      <b/>
      <sz val="18"/>
      <name val="Angsana New"/>
      <family val="1"/>
    </font>
    <font>
      <sz val="14"/>
      <color rgb="FFFF0000"/>
      <name val="Angsana New"/>
      <family val="1"/>
    </font>
    <font>
      <i/>
      <sz val="16"/>
      <color rgb="FFFF0000"/>
      <name val="AngsanaUPC"/>
      <family val="1"/>
    </font>
    <font>
      <b/>
      <sz val="16"/>
      <color rgb="FFFF0000"/>
      <name val="AngsanaUPC"/>
      <family val="1"/>
    </font>
    <font>
      <i/>
      <sz val="14"/>
      <name val="AngsanaUPC"/>
      <family val="1"/>
    </font>
    <font>
      <sz val="14"/>
      <name val="AngsanaUPC"/>
      <family val="1"/>
    </font>
    <font>
      <b/>
      <sz val="14"/>
      <color rgb="FF0070C0"/>
      <name val="Angsana New"/>
      <family val="1"/>
    </font>
    <font>
      <b/>
      <u/>
      <sz val="16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8" fillId="0" borderId="0"/>
  </cellStyleXfs>
  <cellXfs count="673">
    <xf numFmtId="0" fontId="0" fillId="0" borderId="0" xfId="0"/>
    <xf numFmtId="0" fontId="3" fillId="0" borderId="0" xfId="2" applyFont="1" applyBorder="1"/>
    <xf numFmtId="0" fontId="4" fillId="0" borderId="0" xfId="2" applyFont="1" applyBorder="1"/>
    <xf numFmtId="0" fontId="4" fillId="0" borderId="0" xfId="2" applyFont="1" applyBorder="1" applyAlignment="1">
      <alignment horizontal="right"/>
    </xf>
    <xf numFmtId="0" fontId="5" fillId="0" borderId="3" xfId="2" applyFont="1" applyBorder="1" applyAlignment="1">
      <alignment horizontal="center"/>
    </xf>
    <xf numFmtId="0" fontId="5" fillId="0" borderId="2" xfId="2" applyFont="1" applyBorder="1" applyAlignment="1">
      <alignment horizontal="right"/>
    </xf>
    <xf numFmtId="0" fontId="5" fillId="0" borderId="4" xfId="2" applyFont="1" applyBorder="1" applyAlignment="1">
      <alignment horizontal="right"/>
    </xf>
    <xf numFmtId="188" fontId="5" fillId="0" borderId="1" xfId="1" applyNumberFormat="1" applyFont="1" applyBorder="1" applyAlignment="1">
      <alignment horizontal="center"/>
    </xf>
    <xf numFmtId="0" fontId="5" fillId="0" borderId="0" xfId="2" applyFont="1" applyAlignment="1">
      <alignment horizontal="center"/>
    </xf>
    <xf numFmtId="188" fontId="5" fillId="0" borderId="5" xfId="1" applyNumberFormat="1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7" xfId="2" applyFont="1" applyBorder="1" applyAlignment="1">
      <alignment horizontal="right"/>
    </xf>
    <xf numFmtId="0" fontId="5" fillId="0" borderId="9" xfId="2" applyFont="1" applyBorder="1" applyAlignment="1">
      <alignment horizontal="right"/>
    </xf>
    <xf numFmtId="188" fontId="5" fillId="0" borderId="6" xfId="1" applyNumberFormat="1" applyFont="1" applyBorder="1" applyAlignment="1">
      <alignment horizontal="center"/>
    </xf>
    <xf numFmtId="0" fontId="5" fillId="0" borderId="11" xfId="2" applyFont="1" applyBorder="1"/>
    <xf numFmtId="0" fontId="5" fillId="0" borderId="12" xfId="2" applyFont="1" applyBorder="1" applyAlignment="1">
      <alignment horizontal="left" vertical="top"/>
    </xf>
    <xf numFmtId="0" fontId="5" fillId="0" borderId="11" xfId="2" applyFont="1" applyBorder="1" applyAlignment="1">
      <alignment horizontal="right"/>
    </xf>
    <xf numFmtId="0" fontId="5" fillId="0" borderId="13" xfId="2" applyFont="1" applyBorder="1" applyAlignment="1">
      <alignment horizontal="center"/>
    </xf>
    <xf numFmtId="0" fontId="5" fillId="0" borderId="13" xfId="2" applyFont="1" applyBorder="1" applyAlignment="1">
      <alignment horizontal="left" vertical="top"/>
    </xf>
    <xf numFmtId="0" fontId="6" fillId="0" borderId="12" xfId="2" applyFont="1" applyBorder="1"/>
    <xf numFmtId="188" fontId="5" fillId="0" borderId="10" xfId="1" applyNumberFormat="1" applyFont="1" applyBorder="1"/>
    <xf numFmtId="0" fontId="6" fillId="0" borderId="13" xfId="2" applyFont="1" applyBorder="1"/>
    <xf numFmtId="0" fontId="6" fillId="0" borderId="11" xfId="2" applyFont="1" applyBorder="1"/>
    <xf numFmtId="0" fontId="6" fillId="0" borderId="12" xfId="2" applyFont="1" applyBorder="1" applyAlignment="1">
      <alignment horizontal="left" vertical="top"/>
    </xf>
    <xf numFmtId="0" fontId="6" fillId="0" borderId="11" xfId="2" applyFont="1" applyBorder="1" applyAlignment="1">
      <alignment horizontal="right"/>
    </xf>
    <xf numFmtId="189" fontId="6" fillId="0" borderId="13" xfId="2" applyNumberFormat="1" applyFont="1" applyBorder="1" applyAlignment="1">
      <alignment horizontal="right"/>
    </xf>
    <xf numFmtId="0" fontId="6" fillId="0" borderId="13" xfId="2" applyFont="1" applyBorder="1" applyAlignment="1">
      <alignment horizontal="right"/>
    </xf>
    <xf numFmtId="0" fontId="5" fillId="0" borderId="11" xfId="2" applyFont="1" applyFill="1" applyBorder="1" applyAlignment="1">
      <alignment vertical="top"/>
    </xf>
    <xf numFmtId="0" fontId="5" fillId="0" borderId="12" xfId="2" applyFont="1" applyFill="1" applyBorder="1" applyAlignment="1">
      <alignment horizontal="left" vertical="top"/>
    </xf>
    <xf numFmtId="0" fontId="5" fillId="0" borderId="11" xfId="2" applyFont="1" applyBorder="1" applyAlignment="1">
      <alignment vertical="top"/>
    </xf>
    <xf numFmtId="0" fontId="5" fillId="0" borderId="12" xfId="2" applyFont="1" applyBorder="1"/>
    <xf numFmtId="0" fontId="5" fillId="0" borderId="13" xfId="2" applyFont="1" applyBorder="1"/>
    <xf numFmtId="0" fontId="6" fillId="0" borderId="12" xfId="2" applyFont="1" applyBorder="1" applyAlignment="1">
      <alignment wrapText="1"/>
    </xf>
    <xf numFmtId="0" fontId="6" fillId="0" borderId="11" xfId="2" applyFont="1" applyBorder="1" applyAlignment="1">
      <alignment horizontal="right" vertical="top"/>
    </xf>
    <xf numFmtId="0" fontId="6" fillId="0" borderId="13" xfId="2" applyFont="1" applyBorder="1" applyAlignment="1">
      <alignment horizontal="right" vertical="top"/>
    </xf>
    <xf numFmtId="0" fontId="6" fillId="0" borderId="12" xfId="2" applyFont="1" applyBorder="1" applyAlignment="1">
      <alignment vertical="top" wrapText="1"/>
    </xf>
    <xf numFmtId="188" fontId="5" fillId="0" borderId="10" xfId="1" applyNumberFormat="1" applyFont="1" applyBorder="1" applyAlignment="1">
      <alignment vertical="top"/>
    </xf>
    <xf numFmtId="0" fontId="6" fillId="0" borderId="13" xfId="2" applyFont="1" applyBorder="1" applyAlignment="1">
      <alignment vertical="top"/>
    </xf>
    <xf numFmtId="0" fontId="6" fillId="0" borderId="12" xfId="2" applyFont="1" applyBorder="1" applyAlignment="1">
      <alignment vertical="top"/>
    </xf>
    <xf numFmtId="0" fontId="6" fillId="0" borderId="11" xfId="2" applyFont="1" applyBorder="1" applyAlignment="1">
      <alignment vertical="top"/>
    </xf>
    <xf numFmtId="0" fontId="6" fillId="0" borderId="14" xfId="2" applyFont="1" applyBorder="1"/>
    <xf numFmtId="0" fontId="6" fillId="0" borderId="15" xfId="2" applyFont="1" applyBorder="1"/>
    <xf numFmtId="0" fontId="6" fillId="0" borderId="14" xfId="2" applyFont="1" applyBorder="1" applyAlignment="1">
      <alignment horizontal="right"/>
    </xf>
    <xf numFmtId="0" fontId="6" fillId="0" borderId="0" xfId="2" applyFont="1" applyBorder="1" applyAlignment="1">
      <alignment horizontal="right"/>
    </xf>
    <xf numFmtId="188" fontId="5" fillId="0" borderId="5" xfId="1" applyNumberFormat="1" applyFont="1" applyBorder="1"/>
    <xf numFmtId="0" fontId="6" fillId="0" borderId="0" xfId="2" applyFont="1"/>
    <xf numFmtId="0" fontId="4" fillId="0" borderId="14" xfId="2" applyFont="1" applyBorder="1"/>
    <xf numFmtId="0" fontId="4" fillId="0" borderId="15" xfId="2" applyFont="1" applyBorder="1"/>
    <xf numFmtId="0" fontId="4" fillId="0" borderId="14" xfId="2" applyFont="1" applyBorder="1" applyAlignment="1">
      <alignment horizontal="right"/>
    </xf>
    <xf numFmtId="188" fontId="3" fillId="0" borderId="5" xfId="1" applyNumberFormat="1" applyFont="1" applyBorder="1"/>
    <xf numFmtId="0" fontId="4" fillId="0" borderId="0" xfId="2" applyFont="1"/>
    <xf numFmtId="0" fontId="5" fillId="0" borderId="11" xfId="2" applyFont="1" applyFill="1" applyBorder="1" applyAlignment="1">
      <alignment horizontal="right" vertical="top"/>
    </xf>
    <xf numFmtId="0" fontId="5" fillId="0" borderId="12" xfId="2" applyFont="1" applyFill="1" applyBorder="1" applyAlignment="1">
      <alignment vertical="top"/>
    </xf>
    <xf numFmtId="188" fontId="5" fillId="0" borderId="10" xfId="1" applyNumberFormat="1" applyFont="1" applyFill="1" applyBorder="1" applyAlignment="1">
      <alignment vertical="top"/>
    </xf>
    <xf numFmtId="0" fontId="5" fillId="0" borderId="13" xfId="2" applyFont="1" applyFill="1" applyBorder="1" applyAlignment="1">
      <alignment vertical="top"/>
    </xf>
    <xf numFmtId="0" fontId="6" fillId="0" borderId="17" xfId="2" applyFont="1" applyBorder="1"/>
    <xf numFmtId="0" fontId="6" fillId="0" borderId="18" xfId="2" applyFont="1" applyBorder="1"/>
    <xf numFmtId="0" fontId="6" fillId="0" borderId="17" xfId="2" applyFont="1" applyBorder="1" applyAlignment="1">
      <alignment horizontal="right"/>
    </xf>
    <xf numFmtId="188" fontId="6" fillId="0" borderId="10" xfId="1" applyNumberFormat="1" applyFont="1" applyBorder="1"/>
    <xf numFmtId="0" fontId="6" fillId="0" borderId="22" xfId="2" applyFont="1" applyBorder="1"/>
    <xf numFmtId="0" fontId="6" fillId="0" borderId="18" xfId="2" applyFont="1" applyBorder="1" applyAlignment="1">
      <alignment horizontal="left" vertical="top"/>
    </xf>
    <xf numFmtId="0" fontId="6" fillId="0" borderId="0" xfId="2" applyFont="1" applyBorder="1"/>
    <xf numFmtId="0" fontId="5" fillId="0" borderId="0" xfId="2" applyFont="1" applyFill="1" applyAlignment="1">
      <alignment horizontal="center"/>
    </xf>
    <xf numFmtId="0" fontId="6" fillId="0" borderId="13" xfId="2" applyFont="1" applyFill="1" applyBorder="1"/>
    <xf numFmtId="0" fontId="5" fillId="0" borderId="13" xfId="2" applyFont="1" applyBorder="1" applyAlignment="1">
      <alignment vertical="top" wrapText="1"/>
    </xf>
    <xf numFmtId="0" fontId="6" fillId="0" borderId="13" xfId="2" applyFont="1" applyBorder="1" applyAlignment="1"/>
    <xf numFmtId="188" fontId="5" fillId="0" borderId="20" xfId="1" applyNumberFormat="1" applyFont="1" applyFill="1" applyBorder="1" applyAlignment="1">
      <alignment vertical="top"/>
    </xf>
    <xf numFmtId="0" fontId="5" fillId="0" borderId="11" xfId="2" applyFont="1" applyBorder="1" applyAlignment="1">
      <alignment horizontal="left" vertical="center" wrapText="1"/>
    </xf>
    <xf numFmtId="0" fontId="5" fillId="0" borderId="12" xfId="2" applyFont="1" applyFill="1" applyBorder="1" applyAlignment="1">
      <alignment horizontal="left" vertical="top" wrapText="1"/>
    </xf>
    <xf numFmtId="0" fontId="6" fillId="0" borderId="22" xfId="2" applyFont="1" applyFill="1" applyBorder="1"/>
    <xf numFmtId="0" fontId="5" fillId="0" borderId="4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190" fontId="6" fillId="0" borderId="13" xfId="2" applyNumberFormat="1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190" fontId="6" fillId="0" borderId="19" xfId="2" applyNumberFormat="1" applyFont="1" applyBorder="1" applyAlignment="1">
      <alignment horizontal="center" vertical="center"/>
    </xf>
    <xf numFmtId="0" fontId="5" fillId="2" borderId="25" xfId="2" applyFont="1" applyFill="1" applyBorder="1" applyAlignment="1">
      <alignment horizontal="center" vertical="center" wrapText="1"/>
    </xf>
    <xf numFmtId="188" fontId="5" fillId="2" borderId="33" xfId="1" applyNumberFormat="1" applyFont="1" applyFill="1" applyBorder="1" applyAlignment="1">
      <alignment horizontal="center" vertical="top"/>
    </xf>
    <xf numFmtId="190" fontId="6" fillId="0" borderId="23" xfId="2" applyNumberFormat="1" applyFont="1" applyBorder="1" applyAlignment="1">
      <alignment horizontal="center" vertical="center"/>
    </xf>
    <xf numFmtId="0" fontId="6" fillId="2" borderId="24" xfId="2" applyFont="1" applyFill="1" applyBorder="1"/>
    <xf numFmtId="0" fontId="6" fillId="2" borderId="26" xfId="2" applyFont="1" applyFill="1" applyBorder="1"/>
    <xf numFmtId="188" fontId="5" fillId="2" borderId="33" xfId="1" applyNumberFormat="1" applyFont="1" applyFill="1" applyBorder="1" applyAlignment="1">
      <alignment vertical="top"/>
    </xf>
    <xf numFmtId="190" fontId="6" fillId="2" borderId="25" xfId="2" applyNumberFormat="1" applyFont="1" applyFill="1" applyBorder="1" applyAlignment="1">
      <alignment horizontal="center" vertical="center"/>
    </xf>
    <xf numFmtId="0" fontId="6" fillId="0" borderId="21" xfId="2" applyFont="1" applyBorder="1"/>
    <xf numFmtId="0" fontId="6" fillId="0" borderId="23" xfId="2" applyFont="1" applyBorder="1"/>
    <xf numFmtId="0" fontId="5" fillId="0" borderId="21" xfId="2" applyFont="1" applyBorder="1" applyAlignment="1">
      <alignment vertical="top"/>
    </xf>
    <xf numFmtId="0" fontId="5" fillId="0" borderId="23" xfId="2" applyFont="1" applyBorder="1" applyAlignment="1">
      <alignment horizontal="left" vertical="top"/>
    </xf>
    <xf numFmtId="188" fontId="5" fillId="0" borderId="20" xfId="1" applyNumberFormat="1" applyFont="1" applyBorder="1"/>
    <xf numFmtId="0" fontId="5" fillId="0" borderId="21" xfId="2" applyFont="1" applyBorder="1" applyAlignment="1">
      <alignment horizontal="right"/>
    </xf>
    <xf numFmtId="0" fontId="9" fillId="0" borderId="0" xfId="2" applyFont="1" applyBorder="1" applyAlignment="1">
      <alignment vertical="center"/>
    </xf>
    <xf numFmtId="0" fontId="10" fillId="0" borderId="2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4" xfId="2" applyFont="1" applyBorder="1" applyAlignment="1">
      <alignment vertical="center"/>
    </xf>
    <xf numFmtId="0" fontId="10" fillId="0" borderId="4" xfId="2" applyFont="1" applyBorder="1" applyAlignment="1">
      <alignment horizontal="right" vertical="center"/>
    </xf>
    <xf numFmtId="0" fontId="10" fillId="0" borderId="3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9" xfId="2" applyFont="1" applyBorder="1" applyAlignment="1">
      <alignment vertical="center"/>
    </xf>
    <xf numFmtId="0" fontId="10" fillId="0" borderId="9" xfId="2" applyFont="1" applyBorder="1" applyAlignment="1">
      <alignment horizontal="right" vertical="center"/>
    </xf>
    <xf numFmtId="0" fontId="10" fillId="0" borderId="8" xfId="2" applyFont="1" applyBorder="1" applyAlignment="1">
      <alignment horizontal="center" vertical="center"/>
    </xf>
    <xf numFmtId="0" fontId="10" fillId="2" borderId="24" xfId="2" applyFont="1" applyFill="1" applyBorder="1" applyAlignment="1">
      <alignment horizontal="center" vertical="center"/>
    </xf>
    <xf numFmtId="0" fontId="10" fillId="2" borderId="25" xfId="2" applyFont="1" applyFill="1" applyBorder="1" applyAlignment="1">
      <alignment vertical="center"/>
    </xf>
    <xf numFmtId="0" fontId="11" fillId="2" borderId="25" xfId="2" applyFont="1" applyFill="1" applyBorder="1" applyAlignment="1">
      <alignment vertical="center"/>
    </xf>
    <xf numFmtId="0" fontId="11" fillId="2" borderId="25" xfId="2" applyFont="1" applyFill="1" applyBorder="1" applyAlignment="1">
      <alignment horizontal="left" vertical="center" wrapText="1"/>
    </xf>
    <xf numFmtId="0" fontId="11" fillId="2" borderId="25" xfId="2" applyFont="1" applyFill="1" applyBorder="1" applyAlignment="1">
      <alignment horizontal="left" vertical="center"/>
    </xf>
    <xf numFmtId="0" fontId="10" fillId="2" borderId="25" xfId="2" applyFont="1" applyFill="1" applyBorder="1" applyAlignment="1">
      <alignment horizontal="right" vertical="center"/>
    </xf>
    <xf numFmtId="0" fontId="10" fillId="2" borderId="26" xfId="2" applyFont="1" applyFill="1" applyBorder="1" applyAlignment="1">
      <alignment horizontal="center" vertical="center"/>
    </xf>
    <xf numFmtId="0" fontId="9" fillId="0" borderId="21" xfId="2" applyFont="1" applyFill="1" applyBorder="1" applyAlignment="1">
      <alignment horizontal="center" vertical="center"/>
    </xf>
    <xf numFmtId="0" fontId="9" fillId="0" borderId="23" xfId="2" applyFont="1" applyFill="1" applyBorder="1" applyAlignment="1">
      <alignment horizontal="center" vertical="center"/>
    </xf>
    <xf numFmtId="0" fontId="12" fillId="0" borderId="23" xfId="2" applyFont="1" applyFill="1" applyBorder="1" applyAlignment="1">
      <alignment horizontal="left" vertical="center"/>
    </xf>
    <xf numFmtId="0" fontId="12" fillId="0" borderId="23" xfId="2" applyFont="1" applyFill="1" applyBorder="1" applyAlignment="1">
      <alignment horizontal="left" vertical="center" wrapText="1"/>
    </xf>
    <xf numFmtId="0" fontId="12" fillId="0" borderId="23" xfId="2" applyFont="1" applyFill="1" applyBorder="1" applyAlignment="1">
      <alignment vertical="center"/>
    </xf>
    <xf numFmtId="0" fontId="9" fillId="0" borderId="23" xfId="2" applyFont="1" applyFill="1" applyBorder="1" applyAlignment="1">
      <alignment horizontal="right" vertical="center"/>
    </xf>
    <xf numFmtId="0" fontId="9" fillId="0" borderId="22" xfId="2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13" xfId="2" applyFont="1" applyBorder="1" applyAlignment="1">
      <alignment horizontal="left" vertical="center" wrapText="1"/>
    </xf>
    <xf numFmtId="0" fontId="12" fillId="0" borderId="13" xfId="2" applyFont="1" applyFill="1" applyBorder="1" applyAlignment="1">
      <alignment horizontal="left" vertical="center"/>
    </xf>
    <xf numFmtId="0" fontId="9" fillId="0" borderId="13" xfId="2" applyFont="1" applyBorder="1" applyAlignment="1">
      <alignment vertical="center"/>
    </xf>
    <xf numFmtId="0" fontId="9" fillId="0" borderId="13" xfId="2" applyFont="1" applyBorder="1" applyAlignment="1">
      <alignment horizontal="left" vertical="center"/>
    </xf>
    <xf numFmtId="0" fontId="9" fillId="0" borderId="13" xfId="2" applyFont="1" applyBorder="1" applyAlignment="1">
      <alignment horizontal="right" vertical="center"/>
    </xf>
    <xf numFmtId="0" fontId="9" fillId="0" borderId="12" xfId="2" applyFont="1" applyBorder="1" applyAlignment="1">
      <alignment horizontal="center" vertical="center"/>
    </xf>
    <xf numFmtId="0" fontId="12" fillId="0" borderId="13" xfId="2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12" fillId="0" borderId="11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189" fontId="12" fillId="0" borderId="13" xfId="2" applyNumberFormat="1" applyFont="1" applyBorder="1" applyAlignment="1">
      <alignment horizontal="right" vertical="center"/>
    </xf>
    <xf numFmtId="0" fontId="9" fillId="0" borderId="13" xfId="2" applyFont="1" applyFill="1" applyBorder="1" applyAlignment="1">
      <alignment vertical="center"/>
    </xf>
    <xf numFmtId="188" fontId="12" fillId="0" borderId="13" xfId="1" applyNumberFormat="1" applyFont="1" applyBorder="1" applyAlignment="1">
      <alignment vertical="center"/>
    </xf>
    <xf numFmtId="0" fontId="12" fillId="0" borderId="13" xfId="2" applyFont="1" applyFill="1" applyBorder="1" applyAlignment="1">
      <alignment vertical="center"/>
    </xf>
    <xf numFmtId="0" fontId="9" fillId="0" borderId="13" xfId="2" applyFont="1" applyFill="1" applyBorder="1" applyAlignment="1">
      <alignment horizontal="left" vertical="center"/>
    </xf>
    <xf numFmtId="0" fontId="12" fillId="0" borderId="13" xfId="2" applyFont="1" applyBorder="1" applyAlignment="1">
      <alignment horizontal="right" vertical="center"/>
    </xf>
    <xf numFmtId="0" fontId="9" fillId="0" borderId="11" xfId="2" applyFont="1" applyFill="1" applyBorder="1" applyAlignment="1">
      <alignment vertical="center"/>
    </xf>
    <xf numFmtId="191" fontId="12" fillId="0" borderId="13" xfId="2" applyNumberFormat="1" applyFont="1" applyFill="1" applyBorder="1" applyAlignment="1">
      <alignment vertical="center"/>
    </xf>
    <xf numFmtId="0" fontId="9" fillId="0" borderId="13" xfId="2" applyFont="1" applyFill="1" applyBorder="1" applyAlignment="1">
      <alignment horizontal="right" vertical="center"/>
    </xf>
    <xf numFmtId="0" fontId="9" fillId="0" borderId="12" xfId="2" applyFont="1" applyFill="1" applyBorder="1" applyAlignment="1">
      <alignment vertical="center"/>
    </xf>
    <xf numFmtId="0" fontId="12" fillId="0" borderId="21" xfId="2" applyFont="1" applyBorder="1" applyAlignment="1">
      <alignment vertical="center"/>
    </xf>
    <xf numFmtId="0" fontId="12" fillId="0" borderId="23" xfId="2" applyFont="1" applyBorder="1" applyAlignment="1">
      <alignment vertical="center"/>
    </xf>
    <xf numFmtId="191" fontId="12" fillId="0" borderId="23" xfId="2" applyNumberFormat="1" applyFont="1" applyBorder="1" applyAlignment="1">
      <alignment vertical="center"/>
    </xf>
    <xf numFmtId="0" fontId="12" fillId="0" borderId="23" xfId="2" applyFont="1" applyBorder="1" applyAlignment="1">
      <alignment horizontal="left" vertical="center"/>
    </xf>
    <xf numFmtId="0" fontId="9" fillId="0" borderId="23" xfId="2" applyFont="1" applyBorder="1" applyAlignment="1">
      <alignment vertical="center"/>
    </xf>
    <xf numFmtId="0" fontId="9" fillId="0" borderId="22" xfId="2" applyFont="1" applyBorder="1" applyAlignment="1">
      <alignment horizontal="left" vertical="center" wrapText="1"/>
    </xf>
    <xf numFmtId="0" fontId="10" fillId="2" borderId="24" xfId="2" applyFont="1" applyFill="1" applyBorder="1" applyAlignment="1">
      <alignment vertical="center"/>
    </xf>
    <xf numFmtId="0" fontId="11" fillId="2" borderId="25" xfId="2" applyFont="1" applyFill="1" applyBorder="1" applyAlignment="1">
      <alignment horizontal="right" vertical="center"/>
    </xf>
    <xf numFmtId="189" fontId="11" fillId="2" borderId="25" xfId="2" applyNumberFormat="1" applyFont="1" applyFill="1" applyBorder="1" applyAlignment="1">
      <alignment horizontal="right" vertical="center"/>
    </xf>
    <xf numFmtId="0" fontId="11" fillId="2" borderId="26" xfId="2" applyFont="1" applyFill="1" applyBorder="1" applyAlignment="1">
      <alignment vertical="center"/>
    </xf>
    <xf numFmtId="0" fontId="11" fillId="2" borderId="13" xfId="2" applyFont="1" applyFill="1" applyBorder="1" applyAlignment="1">
      <alignment vertical="center"/>
    </xf>
    <xf numFmtId="0" fontId="12" fillId="0" borderId="23" xfId="2" applyFont="1" applyBorder="1" applyAlignment="1">
      <alignment horizontal="right" vertical="center"/>
    </xf>
    <xf numFmtId="189" fontId="12" fillId="0" borderId="23" xfId="2" applyNumberFormat="1" applyFont="1" applyBorder="1" applyAlignment="1">
      <alignment horizontal="right" vertical="center"/>
    </xf>
    <xf numFmtId="0" fontId="12" fillId="0" borderId="22" xfId="2" applyFont="1" applyBorder="1" applyAlignment="1">
      <alignment vertical="center"/>
    </xf>
    <xf numFmtId="0" fontId="12" fillId="0" borderId="11" xfId="2" applyFont="1" applyFill="1" applyBorder="1" applyAlignment="1">
      <alignment vertical="center"/>
    </xf>
    <xf numFmtId="0" fontId="12" fillId="0" borderId="13" xfId="2" applyFont="1" applyFill="1" applyBorder="1" applyAlignment="1">
      <alignment horizontal="right" vertical="center"/>
    </xf>
    <xf numFmtId="0" fontId="12" fillId="0" borderId="12" xfId="2" applyFont="1" applyFill="1" applyBorder="1" applyAlignment="1">
      <alignment vertical="center"/>
    </xf>
    <xf numFmtId="0" fontId="12" fillId="0" borderId="29" xfId="2" applyFont="1" applyBorder="1" applyAlignment="1">
      <alignment vertical="center"/>
    </xf>
    <xf numFmtId="0" fontId="12" fillId="0" borderId="27" xfId="2" applyFont="1" applyBorder="1" applyAlignment="1">
      <alignment vertical="center"/>
    </xf>
    <xf numFmtId="0" fontId="9" fillId="0" borderId="27" xfId="2" applyFont="1" applyBorder="1" applyAlignment="1">
      <alignment vertical="center"/>
    </xf>
    <xf numFmtId="0" fontId="12" fillId="0" borderId="30" xfId="2" applyFont="1" applyBorder="1" applyAlignment="1">
      <alignment vertical="center"/>
    </xf>
    <xf numFmtId="0" fontId="12" fillId="0" borderId="12" xfId="2" applyFont="1" applyBorder="1" applyAlignment="1">
      <alignment horizontal="left" vertical="center" wrapText="1"/>
    </xf>
    <xf numFmtId="0" fontId="9" fillId="0" borderId="27" xfId="2" applyFont="1" applyBorder="1" applyAlignment="1">
      <alignment horizontal="left" vertical="center"/>
    </xf>
    <xf numFmtId="0" fontId="12" fillId="0" borderId="27" xfId="2" applyFont="1" applyBorder="1" applyAlignment="1">
      <alignment horizontal="right" vertical="center"/>
    </xf>
    <xf numFmtId="189" fontId="12" fillId="0" borderId="27" xfId="2" applyNumberFormat="1" applyFont="1" applyBorder="1" applyAlignment="1">
      <alignment horizontal="right" vertical="center"/>
    </xf>
    <xf numFmtId="0" fontId="12" fillId="0" borderId="0" xfId="2" applyFont="1" applyBorder="1" applyAlignment="1">
      <alignment vertical="center"/>
    </xf>
    <xf numFmtId="0" fontId="12" fillId="0" borderId="0" xfId="2" applyFont="1" applyBorder="1" applyAlignment="1">
      <alignment horizontal="right" vertical="center"/>
    </xf>
    <xf numFmtId="0" fontId="12" fillId="0" borderId="15" xfId="2" applyFont="1" applyBorder="1" applyAlignment="1">
      <alignment vertical="center"/>
    </xf>
    <xf numFmtId="188" fontId="9" fillId="0" borderId="5" xfId="1" applyNumberFormat="1" applyFont="1" applyBorder="1" applyAlignment="1">
      <alignment vertical="center"/>
    </xf>
    <xf numFmtId="0" fontId="12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2" borderId="25" xfId="2" applyFont="1" applyFill="1" applyBorder="1" applyAlignment="1">
      <alignment vertical="center"/>
    </xf>
    <xf numFmtId="0" fontId="12" fillId="2" borderId="25" xfId="2" applyFont="1" applyFill="1" applyBorder="1" applyAlignment="1">
      <alignment vertical="center"/>
    </xf>
    <xf numFmtId="0" fontId="12" fillId="2" borderId="25" xfId="2" applyFont="1" applyFill="1" applyBorder="1" applyAlignment="1">
      <alignment horizontal="left" vertical="center"/>
    </xf>
    <xf numFmtId="0" fontId="9" fillId="2" borderId="0" xfId="2" applyFont="1" applyFill="1" applyAlignment="1">
      <alignment horizontal="center" vertical="center"/>
    </xf>
    <xf numFmtId="188" fontId="12" fillId="0" borderId="12" xfId="1" applyNumberFormat="1" applyFont="1" applyBorder="1" applyAlignment="1">
      <alignment vertical="center"/>
    </xf>
    <xf numFmtId="0" fontId="9" fillId="2" borderId="24" xfId="2" applyFont="1" applyFill="1" applyBorder="1" applyAlignment="1">
      <alignment vertical="center"/>
    </xf>
    <xf numFmtId="0" fontId="12" fillId="2" borderId="25" xfId="2" applyFont="1" applyFill="1" applyBorder="1" applyAlignment="1">
      <alignment horizontal="right" vertical="center"/>
    </xf>
    <xf numFmtId="189" fontId="12" fillId="2" borderId="25" xfId="2" applyNumberFormat="1" applyFont="1" applyFill="1" applyBorder="1" applyAlignment="1">
      <alignment horizontal="right" vertical="center"/>
    </xf>
    <xf numFmtId="0" fontId="12" fillId="2" borderId="26" xfId="2" applyFont="1" applyFill="1" applyBorder="1" applyAlignment="1">
      <alignment vertical="center"/>
    </xf>
    <xf numFmtId="188" fontId="9" fillId="2" borderId="26" xfId="1" applyNumberFormat="1" applyFont="1" applyFill="1" applyBorder="1" applyAlignment="1">
      <alignment vertical="center"/>
    </xf>
    <xf numFmtId="0" fontId="12" fillId="2" borderId="13" xfId="2" applyFont="1" applyFill="1" applyBorder="1" applyAlignment="1">
      <alignment vertical="center"/>
    </xf>
    <xf numFmtId="188" fontId="12" fillId="0" borderId="30" xfId="1" applyNumberFormat="1" applyFont="1" applyBorder="1" applyAlignment="1">
      <alignment vertical="center"/>
    </xf>
    <xf numFmtId="0" fontId="9" fillId="2" borderId="25" xfId="2" applyFont="1" applyFill="1" applyBorder="1" applyAlignment="1">
      <alignment horizontal="left" vertical="center"/>
    </xf>
    <xf numFmtId="188" fontId="12" fillId="0" borderId="12" xfId="1" applyNumberFormat="1" applyFont="1" applyBorder="1" applyAlignment="1">
      <alignment horizontal="left" vertical="center" wrapText="1"/>
    </xf>
    <xf numFmtId="0" fontId="10" fillId="0" borderId="0" xfId="2" applyFont="1" applyBorder="1" applyAlignment="1">
      <alignment vertical="center"/>
    </xf>
    <xf numFmtId="188" fontId="10" fillId="2" borderId="26" xfId="2" applyNumberFormat="1" applyFont="1" applyFill="1" applyBorder="1" applyAlignment="1">
      <alignment horizontal="center" vertical="center"/>
    </xf>
    <xf numFmtId="188" fontId="10" fillId="2" borderId="26" xfId="1" applyNumberFormat="1" applyFont="1" applyFill="1" applyBorder="1" applyAlignment="1">
      <alignment vertical="center"/>
    </xf>
    <xf numFmtId="188" fontId="9" fillId="0" borderId="12" xfId="1" applyNumberFormat="1" applyFont="1" applyBorder="1" applyAlignment="1">
      <alignment vertical="center"/>
    </xf>
    <xf numFmtId="188" fontId="9" fillId="0" borderId="22" xfId="1" applyNumberFormat="1" applyFont="1" applyBorder="1" applyAlignment="1">
      <alignment vertical="center"/>
    </xf>
    <xf numFmtId="188" fontId="9" fillId="0" borderId="12" xfId="1" applyNumberFormat="1" applyFont="1" applyFill="1" applyBorder="1" applyAlignment="1">
      <alignment vertical="center"/>
    </xf>
    <xf numFmtId="188" fontId="9" fillId="0" borderId="22" xfId="1" applyNumberFormat="1" applyFont="1" applyFill="1" applyBorder="1" applyAlignment="1">
      <alignment horizontal="center" vertical="center"/>
    </xf>
    <xf numFmtId="188" fontId="9" fillId="0" borderId="12" xfId="1" applyNumberFormat="1" applyFont="1" applyBorder="1" applyAlignment="1">
      <alignment horizontal="center" vertical="center"/>
    </xf>
    <xf numFmtId="188" fontId="13" fillId="0" borderId="12" xfId="1" applyNumberFormat="1" applyFont="1" applyBorder="1" applyAlignment="1">
      <alignment vertical="center"/>
    </xf>
    <xf numFmtId="188" fontId="13" fillId="0" borderId="30" xfId="1" applyNumberFormat="1" applyFont="1" applyBorder="1" applyAlignment="1">
      <alignment vertical="center"/>
    </xf>
    <xf numFmtId="188" fontId="13" fillId="0" borderId="12" xfId="1" applyNumberFormat="1" applyFont="1" applyBorder="1" applyAlignment="1">
      <alignment horizontal="left" vertical="center" wrapText="1"/>
    </xf>
    <xf numFmtId="188" fontId="13" fillId="0" borderId="18" xfId="1" applyNumberFormat="1" applyFont="1" applyBorder="1" applyAlignment="1">
      <alignment vertical="center"/>
    </xf>
    <xf numFmtId="188" fontId="13" fillId="0" borderId="12" xfId="1" applyNumberFormat="1" applyFont="1" applyBorder="1" applyAlignment="1">
      <alignment vertical="center" wrapText="1"/>
    </xf>
    <xf numFmtId="0" fontId="10" fillId="0" borderId="14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188" fontId="9" fillId="0" borderId="22" xfId="1" applyNumberFormat="1" applyFont="1" applyBorder="1" applyAlignment="1">
      <alignment horizontal="left" vertical="center" wrapText="1"/>
    </xf>
    <xf numFmtId="188" fontId="13" fillId="0" borderId="15" xfId="1" applyNumberFormat="1" applyFont="1" applyBorder="1" applyAlignment="1">
      <alignment vertical="center"/>
    </xf>
    <xf numFmtId="0" fontId="13" fillId="0" borderId="13" xfId="2" applyFont="1" applyBorder="1" applyAlignment="1">
      <alignment vertical="center"/>
    </xf>
    <xf numFmtId="0" fontId="13" fillId="0" borderId="13" xfId="2" applyFont="1" applyBorder="1" applyAlignment="1">
      <alignment horizontal="left" vertical="center"/>
    </xf>
    <xf numFmtId="188" fontId="14" fillId="0" borderId="22" xfId="1" applyNumberFormat="1" applyFont="1" applyFill="1" applyBorder="1" applyAlignment="1">
      <alignment horizontal="center" vertical="center"/>
    </xf>
    <xf numFmtId="0" fontId="13" fillId="0" borderId="11" xfId="2" applyFont="1" applyBorder="1" applyAlignment="1">
      <alignment vertical="center"/>
    </xf>
    <xf numFmtId="0" fontId="14" fillId="0" borderId="13" xfId="2" applyFont="1" applyBorder="1" applyAlignment="1">
      <alignment vertical="center"/>
    </xf>
    <xf numFmtId="0" fontId="14" fillId="0" borderId="13" xfId="2" applyFont="1" applyBorder="1" applyAlignment="1">
      <alignment horizontal="left" vertical="center"/>
    </xf>
    <xf numFmtId="0" fontId="13" fillId="0" borderId="13" xfId="2" applyFont="1" applyBorder="1" applyAlignment="1">
      <alignment horizontal="center" vertical="center"/>
    </xf>
    <xf numFmtId="0" fontId="13" fillId="0" borderId="12" xfId="2" applyFont="1" applyBorder="1" applyAlignment="1">
      <alignment vertical="center"/>
    </xf>
    <xf numFmtId="188" fontId="13" fillId="0" borderId="22" xfId="1" applyNumberFormat="1" applyFont="1" applyFill="1" applyBorder="1" applyAlignment="1">
      <alignment horizontal="center" vertical="center"/>
    </xf>
    <xf numFmtId="189" fontId="13" fillId="0" borderId="13" xfId="2" applyNumberFormat="1" applyFont="1" applyBorder="1" applyAlignment="1">
      <alignment horizontal="right" vertical="center"/>
    </xf>
    <xf numFmtId="0" fontId="14" fillId="0" borderId="13" xfId="2" applyFont="1" applyFill="1" applyBorder="1" applyAlignment="1">
      <alignment vertical="center"/>
    </xf>
    <xf numFmtId="0" fontId="13" fillId="0" borderId="13" xfId="2" applyFont="1" applyFill="1" applyBorder="1" applyAlignment="1">
      <alignment horizontal="center" vertical="center"/>
    </xf>
    <xf numFmtId="0" fontId="13" fillId="0" borderId="13" xfId="2" applyFont="1" applyFill="1" applyBorder="1" applyAlignment="1">
      <alignment horizontal="left" vertical="center"/>
    </xf>
    <xf numFmtId="188" fontId="13" fillId="0" borderId="13" xfId="1" applyNumberFormat="1" applyFont="1" applyBorder="1" applyAlignment="1">
      <alignment vertical="center"/>
    </xf>
    <xf numFmtId="0" fontId="13" fillId="0" borderId="13" xfId="2" applyFont="1" applyFill="1" applyBorder="1" applyAlignment="1">
      <alignment vertical="center"/>
    </xf>
    <xf numFmtId="0" fontId="14" fillId="0" borderId="13" xfId="2" applyFont="1" applyFill="1" applyBorder="1" applyAlignment="1">
      <alignment horizontal="left" vertical="center"/>
    </xf>
    <xf numFmtId="0" fontId="13" fillId="0" borderId="13" xfId="2" applyFont="1" applyBorder="1" applyAlignment="1">
      <alignment horizontal="right" vertical="center"/>
    </xf>
    <xf numFmtId="191" fontId="13" fillId="0" borderId="13" xfId="2" applyNumberFormat="1" applyFont="1" applyBorder="1" applyAlignment="1">
      <alignment vertical="center"/>
    </xf>
    <xf numFmtId="189" fontId="13" fillId="0" borderId="13" xfId="2" applyNumberFormat="1" applyFont="1" applyBorder="1" applyAlignment="1">
      <alignment horizontal="left" vertical="center"/>
    </xf>
    <xf numFmtId="0" fontId="14" fillId="0" borderId="13" xfId="2" applyFont="1" applyBorder="1" applyAlignment="1">
      <alignment vertical="center" wrapText="1"/>
    </xf>
    <xf numFmtId="0" fontId="13" fillId="0" borderId="12" xfId="2" applyFont="1" applyBorder="1" applyAlignment="1">
      <alignment vertical="center" wrapText="1"/>
    </xf>
    <xf numFmtId="0" fontId="13" fillId="0" borderId="17" xfId="2" applyFont="1" applyBorder="1" applyAlignment="1">
      <alignment vertical="center"/>
    </xf>
    <xf numFmtId="0" fontId="13" fillId="0" borderId="19" xfId="2" applyFont="1" applyBorder="1" applyAlignment="1">
      <alignment vertical="center"/>
    </xf>
    <xf numFmtId="0" fontId="14" fillId="0" borderId="19" xfId="2" applyFont="1" applyBorder="1" applyAlignment="1">
      <alignment horizontal="left" vertical="center"/>
    </xf>
    <xf numFmtId="0" fontId="13" fillId="0" borderId="19" xfId="2" applyFont="1" applyBorder="1" applyAlignment="1">
      <alignment horizontal="right" vertical="center"/>
    </xf>
    <xf numFmtId="189" fontId="13" fillId="0" borderId="19" xfId="2" applyNumberFormat="1" applyFont="1" applyBorder="1" applyAlignment="1">
      <alignment vertical="center"/>
    </xf>
    <xf numFmtId="0" fontId="13" fillId="0" borderId="18" xfId="2" applyFont="1" applyBorder="1" applyAlignment="1">
      <alignment vertical="center"/>
    </xf>
    <xf numFmtId="0" fontId="13" fillId="0" borderId="13" xfId="2" applyFont="1" applyBorder="1" applyAlignment="1">
      <alignment horizontal="right"/>
    </xf>
    <xf numFmtId="0" fontId="13" fillId="0" borderId="13" xfId="2" applyFont="1" applyBorder="1"/>
    <xf numFmtId="0" fontId="13" fillId="0" borderId="29" xfId="2" applyFont="1" applyBorder="1" applyAlignment="1">
      <alignment vertical="center"/>
    </xf>
    <xf numFmtId="0" fontId="13" fillId="0" borderId="27" xfId="2" applyFont="1" applyBorder="1" applyAlignment="1">
      <alignment vertical="center"/>
    </xf>
    <xf numFmtId="0" fontId="14" fillId="0" borderId="27" xfId="2" applyFont="1" applyBorder="1" applyAlignment="1">
      <alignment vertical="center"/>
    </xf>
    <xf numFmtId="0" fontId="13" fillId="0" borderId="30" xfId="2" applyFont="1" applyBorder="1" applyAlignment="1">
      <alignment vertical="center"/>
    </xf>
    <xf numFmtId="0" fontId="13" fillId="0" borderId="14" xfId="2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4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right"/>
    </xf>
    <xf numFmtId="0" fontId="13" fillId="0" borderId="0" xfId="2" applyFont="1" applyBorder="1"/>
    <xf numFmtId="0" fontId="13" fillId="0" borderId="0" xfId="2" applyFont="1" applyBorder="1" applyAlignment="1">
      <alignment horizontal="left" vertical="center"/>
    </xf>
    <xf numFmtId="0" fontId="13" fillId="0" borderId="15" xfId="2" applyFont="1" applyBorder="1" applyAlignment="1">
      <alignment vertical="center"/>
    </xf>
    <xf numFmtId="191" fontId="13" fillId="0" borderId="23" xfId="2" applyNumberFormat="1" applyFont="1" applyBorder="1" applyAlignment="1">
      <alignment vertical="center"/>
    </xf>
    <xf numFmtId="0" fontId="13" fillId="0" borderId="12" xfId="2" applyFont="1" applyBorder="1" applyAlignment="1">
      <alignment horizontal="left" vertical="center" wrapText="1"/>
    </xf>
    <xf numFmtId="0" fontId="14" fillId="0" borderId="12" xfId="2" applyFont="1" applyBorder="1" applyAlignment="1">
      <alignment vertical="center"/>
    </xf>
    <xf numFmtId="0" fontId="14" fillId="0" borderId="19" xfId="2" applyFont="1" applyBorder="1" applyAlignment="1">
      <alignment vertical="center"/>
    </xf>
    <xf numFmtId="189" fontId="13" fillId="0" borderId="19" xfId="2" applyNumberFormat="1" applyFont="1" applyBorder="1" applyAlignment="1">
      <alignment horizontal="left" vertical="center"/>
    </xf>
    <xf numFmtId="0" fontId="13" fillId="0" borderId="31" xfId="2" applyFont="1" applyBorder="1" applyAlignment="1">
      <alignment vertical="center"/>
    </xf>
    <xf numFmtId="0" fontId="13" fillId="0" borderId="28" xfId="2" applyFont="1" applyBorder="1" applyAlignment="1">
      <alignment vertical="center"/>
    </xf>
    <xf numFmtId="188" fontId="9" fillId="0" borderId="12" xfId="1" applyNumberFormat="1" applyFont="1" applyBorder="1" applyAlignment="1">
      <alignment horizontal="left" vertical="center" wrapText="1"/>
    </xf>
    <xf numFmtId="0" fontId="5" fillId="0" borderId="14" xfId="2" applyFont="1" applyBorder="1" applyAlignment="1">
      <alignment horizontal="center" vertical="center"/>
    </xf>
    <xf numFmtId="0" fontId="5" fillId="0" borderId="12" xfId="2" applyFont="1" applyBorder="1" applyAlignment="1">
      <alignment horizontal="left" vertical="top" wrapText="1"/>
    </xf>
    <xf numFmtId="191" fontId="12" fillId="0" borderId="13" xfId="2" applyNumberFormat="1" applyFont="1" applyBorder="1" applyAlignment="1">
      <alignment vertical="center"/>
    </xf>
    <xf numFmtId="0" fontId="5" fillId="0" borderId="21" xfId="2" applyFont="1" applyBorder="1"/>
    <xf numFmtId="0" fontId="5" fillId="0" borderId="22" xfId="2" applyFont="1" applyBorder="1" applyAlignment="1">
      <alignment horizontal="left" vertical="top"/>
    </xf>
    <xf numFmtId="0" fontId="6" fillId="3" borderId="24" xfId="2" applyFont="1" applyFill="1" applyBorder="1"/>
    <xf numFmtId="0" fontId="6" fillId="3" borderId="25" xfId="2" applyFont="1" applyFill="1" applyBorder="1"/>
    <xf numFmtId="0" fontId="6" fillId="3" borderId="26" xfId="2" applyFont="1" applyFill="1" applyBorder="1"/>
    <xf numFmtId="0" fontId="6" fillId="3" borderId="24" xfId="2" applyFont="1" applyFill="1" applyBorder="1" applyAlignment="1">
      <alignment horizontal="right"/>
    </xf>
    <xf numFmtId="0" fontId="6" fillId="3" borderId="25" xfId="2" applyFont="1" applyFill="1" applyBorder="1" applyAlignment="1">
      <alignment horizontal="right"/>
    </xf>
    <xf numFmtId="0" fontId="5" fillId="3" borderId="26" xfId="2" applyFont="1" applyFill="1" applyBorder="1" applyAlignment="1">
      <alignment horizontal="center"/>
    </xf>
    <xf numFmtId="0" fontId="6" fillId="3" borderId="25" xfId="2" applyFont="1" applyFill="1" applyBorder="1" applyAlignment="1">
      <alignment horizontal="center" vertical="center"/>
    </xf>
    <xf numFmtId="188" fontId="5" fillId="3" borderId="33" xfId="1" applyNumberFormat="1" applyFont="1" applyFill="1" applyBorder="1"/>
    <xf numFmtId="0" fontId="6" fillId="0" borderId="3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6" fillId="2" borderId="26" xfId="2" applyFont="1" applyFill="1" applyBorder="1" applyAlignment="1">
      <alignment horizontal="center"/>
    </xf>
    <xf numFmtId="0" fontId="5" fillId="0" borderId="12" xfId="2" applyFont="1" applyBorder="1" applyAlignment="1">
      <alignment horizontal="left" vertical="top" wrapText="1"/>
    </xf>
    <xf numFmtId="0" fontId="5" fillId="0" borderId="23" xfId="2" applyFont="1" applyBorder="1"/>
    <xf numFmtId="0" fontId="5" fillId="0" borderId="21" xfId="2" applyFont="1" applyBorder="1" applyAlignment="1">
      <alignment horizontal="left" wrapText="1"/>
    </xf>
    <xf numFmtId="188" fontId="5" fillId="0" borderId="20" xfId="1" applyNumberFormat="1" applyFont="1" applyBorder="1" applyAlignment="1"/>
    <xf numFmtId="188" fontId="5" fillId="0" borderId="20" xfId="1" applyNumberFormat="1" applyFont="1" applyBorder="1" applyAlignment="1">
      <alignment vertical="top"/>
    </xf>
    <xf numFmtId="0" fontId="14" fillId="0" borderId="23" xfId="2" applyFont="1" applyBorder="1" applyAlignment="1">
      <alignment vertical="center"/>
    </xf>
    <xf numFmtId="0" fontId="14" fillId="0" borderId="23" xfId="2" applyFont="1" applyBorder="1" applyAlignment="1">
      <alignment horizontal="left" vertical="center"/>
    </xf>
    <xf numFmtId="0" fontId="13" fillId="0" borderId="23" xfId="2" applyFont="1" applyBorder="1" applyAlignment="1">
      <alignment horizontal="right" vertical="center"/>
    </xf>
    <xf numFmtId="189" fontId="13" fillId="0" borderId="23" xfId="2" applyNumberFormat="1" applyFont="1" applyBorder="1" applyAlignment="1">
      <alignment horizontal="left" vertical="center"/>
    </xf>
    <xf numFmtId="0" fontId="13" fillId="0" borderId="22" xfId="2" applyFont="1" applyBorder="1" applyAlignment="1">
      <alignment vertical="center"/>
    </xf>
    <xf numFmtId="188" fontId="13" fillId="0" borderId="22" xfId="1" applyNumberFormat="1" applyFont="1" applyBorder="1" applyAlignment="1">
      <alignment vertical="center"/>
    </xf>
    <xf numFmtId="0" fontId="5" fillId="0" borderId="15" xfId="2" applyFont="1" applyBorder="1" applyAlignment="1">
      <alignment horizontal="center"/>
    </xf>
    <xf numFmtId="0" fontId="5" fillId="0" borderId="22" xfId="2" applyFont="1" applyBorder="1" applyAlignment="1">
      <alignment horizontal="left" vertical="top" wrapText="1"/>
    </xf>
    <xf numFmtId="0" fontId="6" fillId="0" borderId="21" xfId="2" applyFont="1" applyBorder="1" applyAlignment="1">
      <alignment vertical="top"/>
    </xf>
    <xf numFmtId="0" fontId="6" fillId="0" borderId="23" xfId="2" applyFont="1" applyBorder="1" applyAlignment="1">
      <alignment vertical="top"/>
    </xf>
    <xf numFmtId="0" fontId="5" fillId="0" borderId="12" xfId="2" applyFont="1" applyBorder="1" applyAlignment="1">
      <alignment horizontal="left" vertical="top" wrapText="1"/>
    </xf>
    <xf numFmtId="0" fontId="5" fillId="0" borderId="22" xfId="2" applyFont="1" applyBorder="1" applyAlignment="1"/>
    <xf numFmtId="0" fontId="5" fillId="0" borderId="23" xfId="2" applyFont="1" applyBorder="1" applyAlignment="1"/>
    <xf numFmtId="0" fontId="9" fillId="2" borderId="24" xfId="2" applyFont="1" applyFill="1" applyBorder="1" applyAlignment="1">
      <alignment horizontal="center" vertical="center"/>
    </xf>
    <xf numFmtId="0" fontId="9" fillId="2" borderId="26" xfId="2" applyFont="1" applyFill="1" applyBorder="1" applyAlignment="1">
      <alignment horizontal="center" vertical="center"/>
    </xf>
    <xf numFmtId="188" fontId="6" fillId="2" borderId="33" xfId="1" applyNumberFormat="1" applyFont="1" applyFill="1" applyBorder="1"/>
    <xf numFmtId="190" fontId="6" fillId="2" borderId="9" xfId="2" applyNumberFormat="1" applyFont="1" applyFill="1" applyBorder="1" applyAlignment="1">
      <alignment horizontal="center" vertical="center"/>
    </xf>
    <xf numFmtId="0" fontId="6" fillId="2" borderId="8" xfId="2" applyFont="1" applyFill="1" applyBorder="1"/>
    <xf numFmtId="188" fontId="6" fillId="2" borderId="6" xfId="1" applyNumberFormat="1" applyFont="1" applyFill="1" applyBorder="1"/>
    <xf numFmtId="0" fontId="6" fillId="0" borderId="19" xfId="2" applyFont="1" applyBorder="1"/>
    <xf numFmtId="0" fontId="6" fillId="0" borderId="18" xfId="2" applyFont="1" applyBorder="1" applyAlignment="1">
      <alignment wrapText="1"/>
    </xf>
    <xf numFmtId="188" fontId="6" fillId="0" borderId="16" xfId="1" applyNumberFormat="1" applyFont="1" applyBorder="1"/>
    <xf numFmtId="0" fontId="9" fillId="0" borderId="23" xfId="2" applyFont="1" applyBorder="1" applyAlignment="1">
      <alignment horizontal="left" vertical="center"/>
    </xf>
    <xf numFmtId="0" fontId="13" fillId="0" borderId="21" xfId="2" applyFont="1" applyBorder="1" applyAlignment="1">
      <alignment vertical="center"/>
    </xf>
    <xf numFmtId="0" fontId="13" fillId="0" borderId="23" xfId="2" applyFont="1" applyBorder="1" applyAlignment="1">
      <alignment vertical="center"/>
    </xf>
    <xf numFmtId="0" fontId="9" fillId="0" borderId="23" xfId="2" applyFont="1" applyFill="1" applyBorder="1" applyAlignment="1">
      <alignment vertical="center"/>
    </xf>
    <xf numFmtId="191" fontId="12" fillId="0" borderId="23" xfId="2" applyNumberFormat="1" applyFont="1" applyFill="1" applyBorder="1" applyAlignment="1">
      <alignment vertical="center"/>
    </xf>
    <xf numFmtId="0" fontId="9" fillId="0" borderId="23" xfId="2" applyFont="1" applyBorder="1" applyAlignment="1">
      <alignment horizontal="left" vertical="center" wrapText="1"/>
    </xf>
    <xf numFmtId="0" fontId="9" fillId="0" borderId="23" xfId="2" applyFont="1" applyBorder="1" applyAlignment="1">
      <alignment horizontal="right" vertical="center"/>
    </xf>
    <xf numFmtId="0" fontId="12" fillId="2" borderId="25" xfId="2" applyFont="1" applyFill="1" applyBorder="1" applyAlignment="1">
      <alignment horizontal="left" vertical="center" wrapText="1"/>
    </xf>
    <xf numFmtId="0" fontId="9" fillId="2" borderId="25" xfId="2" applyFont="1" applyFill="1" applyBorder="1" applyAlignment="1">
      <alignment horizontal="right" vertical="center"/>
    </xf>
    <xf numFmtId="188" fontId="9" fillId="2" borderId="26" xfId="2" applyNumberFormat="1" applyFont="1" applyFill="1" applyBorder="1" applyAlignment="1">
      <alignment horizontal="center" vertical="center"/>
    </xf>
    <xf numFmtId="0" fontId="13" fillId="0" borderId="13" xfId="2" applyFont="1" applyBorder="1" applyAlignment="1">
      <alignment horizontal="left" vertical="center"/>
    </xf>
    <xf numFmtId="0" fontId="5" fillId="0" borderId="13" xfId="2" applyFont="1" applyBorder="1" applyAlignment="1">
      <alignment horizontal="right"/>
    </xf>
    <xf numFmtId="0" fontId="6" fillId="0" borderId="30" xfId="2" applyFont="1" applyBorder="1"/>
    <xf numFmtId="0" fontId="6" fillId="0" borderId="21" xfId="2" applyFont="1" applyBorder="1" applyAlignment="1">
      <alignment horizontal="right" vertical="top"/>
    </xf>
    <xf numFmtId="0" fontId="6" fillId="0" borderId="23" xfId="2" applyFont="1" applyBorder="1" applyAlignment="1">
      <alignment horizontal="right" vertical="top"/>
    </xf>
    <xf numFmtId="0" fontId="6" fillId="0" borderId="22" xfId="2" applyFont="1" applyBorder="1" applyAlignment="1">
      <alignment vertical="top"/>
    </xf>
    <xf numFmtId="190" fontId="6" fillId="0" borderId="13" xfId="2" applyNumberFormat="1" applyFont="1" applyBorder="1" applyAlignment="1">
      <alignment horizontal="center" vertical="top"/>
    </xf>
    <xf numFmtId="0" fontId="6" fillId="0" borderId="22" xfId="2" applyFont="1" applyBorder="1" applyAlignment="1">
      <alignment horizontal="left" vertical="top" wrapText="1"/>
    </xf>
    <xf numFmtId="0" fontId="6" fillId="0" borderId="22" xfId="2" applyFont="1" applyBorder="1" applyAlignment="1">
      <alignment horizontal="left" vertical="top"/>
    </xf>
    <xf numFmtId="0" fontId="6" fillId="0" borderId="21" xfId="2" applyFont="1" applyBorder="1" applyAlignment="1">
      <alignment horizontal="right"/>
    </xf>
    <xf numFmtId="188" fontId="6" fillId="0" borderId="20" xfId="1" applyNumberFormat="1" applyFont="1" applyBorder="1"/>
    <xf numFmtId="189" fontId="6" fillId="0" borderId="23" xfId="2" applyNumberFormat="1" applyFont="1" applyBorder="1" applyAlignment="1">
      <alignment horizontal="right"/>
    </xf>
    <xf numFmtId="189" fontId="12" fillId="0" borderId="13" xfId="2" applyNumberFormat="1" applyFont="1" applyBorder="1" applyAlignment="1">
      <alignment horizontal="left" vertical="center"/>
    </xf>
    <xf numFmtId="0" fontId="13" fillId="0" borderId="13" xfId="2" applyFont="1" applyFill="1" applyBorder="1" applyAlignment="1">
      <alignment horizontal="right" vertical="center"/>
    </xf>
    <xf numFmtId="0" fontId="9" fillId="0" borderId="31" xfId="2" applyFont="1" applyFill="1" applyBorder="1" applyAlignment="1">
      <alignment horizontal="center" vertical="center"/>
    </xf>
    <xf numFmtId="0" fontId="12" fillId="0" borderId="28" xfId="2" applyFont="1" applyFill="1" applyBorder="1" applyAlignment="1">
      <alignment horizontal="left" vertical="center"/>
    </xf>
    <xf numFmtId="0" fontId="12" fillId="0" borderId="28" xfId="2" applyFont="1" applyFill="1" applyBorder="1" applyAlignment="1">
      <alignment horizontal="left" vertical="center" wrapText="1"/>
    </xf>
    <xf numFmtId="0" fontId="12" fillId="0" borderId="28" xfId="2" applyFont="1" applyFill="1" applyBorder="1" applyAlignment="1">
      <alignment vertical="center"/>
    </xf>
    <xf numFmtId="0" fontId="9" fillId="0" borderId="28" xfId="2" applyFont="1" applyFill="1" applyBorder="1" applyAlignment="1">
      <alignment horizontal="right" vertical="center"/>
    </xf>
    <xf numFmtId="0" fontId="9" fillId="0" borderId="32" xfId="2" applyFont="1" applyFill="1" applyBorder="1" applyAlignment="1">
      <alignment horizontal="center" vertical="center"/>
    </xf>
    <xf numFmtId="188" fontId="9" fillId="0" borderId="32" xfId="1" applyNumberFormat="1" applyFont="1" applyFill="1" applyBorder="1" applyAlignment="1">
      <alignment horizontal="center" vertical="center"/>
    </xf>
    <xf numFmtId="188" fontId="13" fillId="0" borderId="12" xfId="1" applyNumberFormat="1" applyFont="1" applyFill="1" applyBorder="1" applyAlignment="1">
      <alignment horizontal="center" vertical="center"/>
    </xf>
    <xf numFmtId="188" fontId="14" fillId="0" borderId="12" xfId="1" applyNumberFormat="1" applyFont="1" applyFill="1" applyBorder="1" applyAlignment="1">
      <alignment horizontal="center" vertical="center"/>
    </xf>
    <xf numFmtId="0" fontId="9" fillId="0" borderId="12" xfId="2" applyFont="1" applyBorder="1" applyAlignment="1">
      <alignment horizontal="left" vertical="center" wrapText="1"/>
    </xf>
    <xf numFmtId="0" fontId="9" fillId="0" borderId="19" xfId="2" applyFont="1" applyFill="1" applyBorder="1" applyAlignment="1">
      <alignment vertical="center"/>
    </xf>
    <xf numFmtId="191" fontId="12" fillId="0" borderId="19" xfId="2" applyNumberFormat="1" applyFont="1" applyFill="1" applyBorder="1" applyAlignment="1">
      <alignment vertical="center"/>
    </xf>
    <xf numFmtId="0" fontId="13" fillId="0" borderId="19" xfId="2" applyFont="1" applyFill="1" applyBorder="1" applyAlignment="1">
      <alignment horizontal="right" vertical="center"/>
    </xf>
    <xf numFmtId="0" fontId="13" fillId="0" borderId="19" xfId="2" applyFont="1" applyFill="1" applyBorder="1" applyAlignment="1">
      <alignment horizontal="left" vertical="center"/>
    </xf>
    <xf numFmtId="0" fontId="12" fillId="0" borderId="31" xfId="2" applyFont="1" applyBorder="1" applyAlignment="1">
      <alignment vertical="center"/>
    </xf>
    <xf numFmtId="0" fontId="12" fillId="0" borderId="28" xfId="2" applyFont="1" applyBorder="1" applyAlignment="1">
      <alignment vertical="center"/>
    </xf>
    <xf numFmtId="0" fontId="12" fillId="0" borderId="28" xfId="2" applyFont="1" applyBorder="1" applyAlignment="1">
      <alignment horizontal="left" vertical="center"/>
    </xf>
    <xf numFmtId="0" fontId="12" fillId="0" borderId="28" xfId="2" applyFont="1" applyBorder="1" applyAlignment="1">
      <alignment horizontal="right" vertical="center"/>
    </xf>
    <xf numFmtId="189" fontId="12" fillId="0" borderId="28" xfId="2" applyNumberFormat="1" applyFont="1" applyBorder="1" applyAlignment="1">
      <alignment horizontal="right" vertical="center"/>
    </xf>
    <xf numFmtId="0" fontId="12" fillId="0" borderId="32" xfId="2" applyFont="1" applyBorder="1" applyAlignment="1">
      <alignment vertical="center"/>
    </xf>
    <xf numFmtId="188" fontId="9" fillId="0" borderId="32" xfId="1" applyNumberFormat="1" applyFont="1" applyBorder="1" applyAlignment="1">
      <alignment vertical="center"/>
    </xf>
    <xf numFmtId="0" fontId="13" fillId="0" borderId="19" xfId="2" applyFont="1" applyBorder="1" applyAlignment="1">
      <alignment horizontal="left" vertical="center"/>
    </xf>
    <xf numFmtId="191" fontId="13" fillId="0" borderId="19" xfId="2" applyNumberFormat="1" applyFont="1" applyBorder="1" applyAlignment="1">
      <alignment vertical="center"/>
    </xf>
    <xf numFmtId="0" fontId="12" fillId="0" borderId="21" xfId="2" applyFont="1" applyFill="1" applyBorder="1" applyAlignment="1">
      <alignment vertical="center"/>
    </xf>
    <xf numFmtId="0" fontId="9" fillId="0" borderId="23" xfId="2" applyFont="1" applyFill="1" applyBorder="1" applyAlignment="1">
      <alignment horizontal="left" vertical="center"/>
    </xf>
    <xf numFmtId="0" fontId="12" fillId="0" borderId="23" xfId="2" applyFont="1" applyFill="1" applyBorder="1" applyAlignment="1">
      <alignment horizontal="right" vertical="center"/>
    </xf>
    <xf numFmtId="0" fontId="12" fillId="0" borderId="22" xfId="2" applyFont="1" applyFill="1" applyBorder="1" applyAlignment="1">
      <alignment vertical="center"/>
    </xf>
    <xf numFmtId="188" fontId="9" fillId="0" borderId="22" xfId="1" applyNumberFormat="1" applyFont="1" applyFill="1" applyBorder="1" applyAlignment="1">
      <alignment vertical="center"/>
    </xf>
    <xf numFmtId="0" fontId="13" fillId="0" borderId="13" xfId="2" applyFont="1" applyBorder="1" applyAlignment="1">
      <alignment horizontal="left" vertical="center"/>
    </xf>
    <xf numFmtId="0" fontId="13" fillId="0" borderId="12" xfId="2" applyFont="1" applyBorder="1" applyAlignment="1">
      <alignment horizontal="left" vertical="center"/>
    </xf>
    <xf numFmtId="0" fontId="14" fillId="0" borderId="27" xfId="2" applyFont="1" applyBorder="1" applyAlignment="1">
      <alignment horizontal="left" vertical="center"/>
    </xf>
    <xf numFmtId="0" fontId="17" fillId="0" borderId="13" xfId="2" applyFont="1" applyBorder="1" applyAlignment="1">
      <alignment horizontal="left" vertical="center"/>
    </xf>
    <xf numFmtId="0" fontId="17" fillId="0" borderId="12" xfId="2" applyFont="1" applyBorder="1" applyAlignment="1">
      <alignment vertical="center" wrapText="1"/>
    </xf>
    <xf numFmtId="0" fontId="17" fillId="0" borderId="12" xfId="2" applyFont="1" applyBorder="1" applyAlignment="1">
      <alignment vertical="center"/>
    </xf>
    <xf numFmtId="189" fontId="17" fillId="0" borderId="13" xfId="2" applyNumberFormat="1" applyFont="1" applyBorder="1" applyAlignment="1">
      <alignment horizontal="left" vertical="center"/>
    </xf>
    <xf numFmtId="0" fontId="18" fillId="0" borderId="13" xfId="2" applyFont="1" applyFill="1" applyBorder="1" applyAlignment="1">
      <alignment horizontal="right" vertical="center"/>
    </xf>
    <xf numFmtId="189" fontId="17" fillId="0" borderId="13" xfId="2" applyNumberFormat="1" applyFont="1" applyBorder="1" applyAlignment="1">
      <alignment vertical="center"/>
    </xf>
    <xf numFmtId="0" fontId="18" fillId="0" borderId="23" xfId="2" applyFont="1" applyFill="1" applyBorder="1" applyAlignment="1">
      <alignment horizontal="right" vertical="center"/>
    </xf>
    <xf numFmtId="0" fontId="18" fillId="0" borderId="19" xfId="2" applyFont="1" applyFill="1" applyBorder="1" applyAlignment="1">
      <alignment horizontal="right" vertical="center"/>
    </xf>
    <xf numFmtId="0" fontId="17" fillId="0" borderId="13" xfId="2" applyFont="1" applyBorder="1" applyAlignment="1">
      <alignment horizontal="left" vertical="center"/>
    </xf>
    <xf numFmtId="0" fontId="17" fillId="0" borderId="13" xfId="2" applyFont="1" applyBorder="1" applyAlignment="1">
      <alignment horizontal="right"/>
    </xf>
    <xf numFmtId="0" fontId="17" fillId="0" borderId="13" xfId="2" applyFont="1" applyBorder="1"/>
    <xf numFmtId="0" fontId="17" fillId="0" borderId="13" xfId="2" applyFont="1" applyBorder="1" applyAlignment="1">
      <alignment vertical="center"/>
    </xf>
    <xf numFmtId="189" fontId="13" fillId="0" borderId="13" xfId="2" applyNumberFormat="1" applyFont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191" fontId="12" fillId="0" borderId="0" xfId="2" applyNumberFormat="1" applyFont="1" applyFill="1" applyBorder="1" applyAlignment="1">
      <alignment vertical="center"/>
    </xf>
    <xf numFmtId="0" fontId="13" fillId="0" borderId="0" xfId="2" applyFont="1" applyFill="1" applyBorder="1" applyAlignment="1">
      <alignment horizontal="right" vertical="center"/>
    </xf>
    <xf numFmtId="0" fontId="13" fillId="0" borderId="0" xfId="2" applyFont="1" applyFill="1" applyBorder="1" applyAlignment="1">
      <alignment horizontal="left" vertical="center"/>
    </xf>
    <xf numFmtId="0" fontId="18" fillId="0" borderId="0" xfId="2" applyFont="1" applyFill="1" applyBorder="1" applyAlignment="1">
      <alignment horizontal="right" vertical="center"/>
    </xf>
    <xf numFmtId="191" fontId="13" fillId="0" borderId="0" xfId="2" applyNumberFormat="1" applyFont="1" applyBorder="1" applyAlignment="1">
      <alignment vertical="center"/>
    </xf>
    <xf numFmtId="0" fontId="13" fillId="0" borderId="23" xfId="2" applyFont="1" applyBorder="1" applyAlignment="1">
      <alignment horizontal="left" vertical="center"/>
    </xf>
    <xf numFmtId="0" fontId="13" fillId="0" borderId="0" xfId="2" applyFont="1" applyBorder="1" applyAlignment="1">
      <alignment horizontal="right" vertical="center"/>
    </xf>
    <xf numFmtId="0" fontId="14" fillId="0" borderId="0" xfId="2" applyFont="1" applyFill="1" applyBorder="1" applyAlignment="1">
      <alignment vertical="center"/>
    </xf>
    <xf numFmtId="0" fontId="17" fillId="0" borderId="0" xfId="2" applyFont="1" applyBorder="1" applyAlignment="1">
      <alignment vertical="center"/>
    </xf>
    <xf numFmtId="0" fontId="14" fillId="0" borderId="19" xfId="2" applyFont="1" applyFill="1" applyBorder="1" applyAlignment="1">
      <alignment vertical="center"/>
    </xf>
    <xf numFmtId="0" fontId="17" fillId="0" borderId="19" xfId="2" applyFont="1" applyBorder="1" applyAlignment="1">
      <alignment vertical="center"/>
    </xf>
    <xf numFmtId="0" fontId="14" fillId="0" borderId="23" xfId="2" applyFont="1" applyFill="1" applyBorder="1" applyAlignment="1">
      <alignment vertical="center"/>
    </xf>
    <xf numFmtId="0" fontId="17" fillId="0" borderId="15" xfId="2" applyFont="1" applyBorder="1" applyAlignment="1">
      <alignment vertical="center"/>
    </xf>
    <xf numFmtId="0" fontId="12" fillId="0" borderId="19" xfId="2" applyFont="1" applyFill="1" applyBorder="1" applyAlignment="1">
      <alignment horizontal="left" vertical="center"/>
    </xf>
    <xf numFmtId="0" fontId="13" fillId="0" borderId="18" xfId="2" applyFont="1" applyBorder="1" applyAlignment="1">
      <alignment horizontal="left" vertical="center"/>
    </xf>
    <xf numFmtId="0" fontId="13" fillId="0" borderId="19" xfId="2" applyFont="1" applyBorder="1" applyAlignment="1">
      <alignment horizontal="right"/>
    </xf>
    <xf numFmtId="0" fontId="10" fillId="0" borderId="7" xfId="2" applyFont="1" applyBorder="1" applyAlignment="1">
      <alignment horizontal="center" vertical="center"/>
    </xf>
    <xf numFmtId="0" fontId="13" fillId="0" borderId="13" xfId="2" applyFont="1" applyBorder="1" applyAlignment="1">
      <alignment horizontal="left" vertical="center"/>
    </xf>
    <xf numFmtId="0" fontId="13" fillId="0" borderId="12" xfId="2" applyFont="1" applyBorder="1" applyAlignment="1">
      <alignment horizontal="left" vertical="center"/>
    </xf>
    <xf numFmtId="0" fontId="17" fillId="0" borderId="13" xfId="2" applyFont="1" applyBorder="1" applyAlignment="1">
      <alignment horizontal="left" vertical="center"/>
    </xf>
    <xf numFmtId="0" fontId="5" fillId="0" borderId="13" xfId="2" applyFont="1" applyBorder="1" applyAlignment="1">
      <alignment horizontal="left" vertical="center"/>
    </xf>
    <xf numFmtId="0" fontId="5" fillId="0" borderId="12" xfId="2" applyFont="1" applyBorder="1" applyAlignment="1">
      <alignment horizontal="left" vertical="center"/>
    </xf>
    <xf numFmtId="0" fontId="5" fillId="0" borderId="21" xfId="2" applyFont="1" applyFill="1" applyBorder="1" applyAlignment="1">
      <alignment horizontal="left" vertical="top" wrapText="1"/>
    </xf>
    <xf numFmtId="0" fontId="5" fillId="0" borderId="23" xfId="2" applyFont="1" applyFill="1" applyBorder="1" applyAlignment="1">
      <alignment horizontal="left" vertical="top" wrapText="1"/>
    </xf>
    <xf numFmtId="0" fontId="5" fillId="0" borderId="22" xfId="2" applyFont="1" applyFill="1" applyBorder="1" applyAlignment="1">
      <alignment horizontal="left" vertical="top" wrapText="1"/>
    </xf>
    <xf numFmtId="0" fontId="5" fillId="0" borderId="13" xfId="2" applyFont="1" applyBorder="1" applyAlignment="1">
      <alignment horizontal="left" vertical="top" wrapText="1"/>
    </xf>
    <xf numFmtId="0" fontId="5" fillId="0" borderId="12" xfId="2" applyFont="1" applyBorder="1" applyAlignment="1">
      <alignment horizontal="left" vertical="top" wrapText="1"/>
    </xf>
    <xf numFmtId="0" fontId="5" fillId="0" borderId="13" xfId="2" applyFont="1" applyBorder="1" applyAlignment="1">
      <alignment horizontal="left"/>
    </xf>
    <xf numFmtId="0" fontId="5" fillId="0" borderId="12" xfId="2" applyFont="1" applyBorder="1" applyAlignment="1">
      <alignment horizontal="left"/>
    </xf>
    <xf numFmtId="0" fontId="5" fillId="0" borderId="13" xfId="2" applyFont="1" applyBorder="1" applyAlignment="1">
      <alignment horizontal="left" vertical="center" wrapText="1"/>
    </xf>
    <xf numFmtId="0" fontId="5" fillId="0" borderId="12" xfId="2" applyFont="1" applyBorder="1" applyAlignment="1">
      <alignment horizontal="left" vertical="center" wrapText="1"/>
    </xf>
    <xf numFmtId="0" fontId="13" fillId="0" borderId="23" xfId="2" applyFont="1" applyFill="1" applyBorder="1" applyAlignment="1">
      <alignment horizontal="right" vertical="center"/>
    </xf>
    <xf numFmtId="0" fontId="13" fillId="0" borderId="23" xfId="2" applyFont="1" applyFill="1" applyBorder="1" applyAlignment="1">
      <alignment horizontal="left" vertical="center"/>
    </xf>
    <xf numFmtId="0" fontId="13" fillId="0" borderId="19" xfId="2" applyFont="1" applyBorder="1"/>
    <xf numFmtId="0" fontId="13" fillId="0" borderId="27" xfId="2" applyFont="1" applyBorder="1" applyAlignment="1">
      <alignment horizontal="right" vertical="center"/>
    </xf>
    <xf numFmtId="189" fontId="13" fillId="0" borderId="27" xfId="2" applyNumberFormat="1" applyFont="1" applyBorder="1" applyAlignment="1">
      <alignment horizontal="left" vertical="center"/>
    </xf>
    <xf numFmtId="0" fontId="19" fillId="0" borderId="13" xfId="2" applyFont="1" applyBorder="1" applyAlignment="1">
      <alignment horizontal="right" vertical="center"/>
    </xf>
    <xf numFmtId="189" fontId="19" fillId="0" borderId="13" xfId="2" applyNumberFormat="1" applyFont="1" applyBorder="1" applyAlignment="1">
      <alignment horizontal="left" vertical="center"/>
    </xf>
    <xf numFmtId="0" fontId="19" fillId="0" borderId="13" xfId="2" applyFont="1" applyBorder="1" applyAlignment="1">
      <alignment vertical="center"/>
    </xf>
    <xf numFmtId="0" fontId="13" fillId="0" borderId="7" xfId="2" applyFont="1" applyBorder="1" applyAlignment="1">
      <alignment vertical="center"/>
    </xf>
    <xf numFmtId="0" fontId="13" fillId="0" borderId="9" xfId="2" applyFont="1" applyBorder="1" applyAlignment="1">
      <alignment vertical="center"/>
    </xf>
    <xf numFmtId="0" fontId="14" fillId="0" borderId="9" xfId="2" applyFont="1" applyBorder="1" applyAlignment="1">
      <alignment vertical="center"/>
    </xf>
    <xf numFmtId="0" fontId="14" fillId="0" borderId="9" xfId="2" applyFont="1" applyFill="1" applyBorder="1" applyAlignment="1">
      <alignment vertical="center"/>
    </xf>
    <xf numFmtId="191" fontId="13" fillId="0" borderId="9" xfId="2" applyNumberFormat="1" applyFont="1" applyBorder="1" applyAlignment="1">
      <alignment vertical="center"/>
    </xf>
    <xf numFmtId="0" fontId="14" fillId="0" borderId="9" xfId="2" applyFont="1" applyBorder="1" applyAlignment="1">
      <alignment horizontal="left" vertical="center"/>
    </xf>
    <xf numFmtId="0" fontId="13" fillId="0" borderId="9" xfId="2" applyFont="1" applyBorder="1" applyAlignment="1">
      <alignment horizontal="right" vertical="center"/>
    </xf>
    <xf numFmtId="0" fontId="17" fillId="0" borderId="9" xfId="2" applyFont="1" applyBorder="1" applyAlignment="1">
      <alignment vertical="center"/>
    </xf>
    <xf numFmtId="0" fontId="13" fillId="0" borderId="8" xfId="2" applyFont="1" applyBorder="1" applyAlignment="1">
      <alignment vertical="center"/>
    </xf>
    <xf numFmtId="188" fontId="13" fillId="0" borderId="8" xfId="1" applyNumberFormat="1" applyFont="1" applyBorder="1" applyAlignment="1">
      <alignment vertical="center"/>
    </xf>
    <xf numFmtId="0" fontId="19" fillId="0" borderId="19" xfId="2" applyFont="1" applyBorder="1" applyAlignment="1">
      <alignment horizontal="right" vertical="center"/>
    </xf>
    <xf numFmtId="189" fontId="19" fillId="0" borderId="19" xfId="2" applyNumberFormat="1" applyFont="1" applyBorder="1" applyAlignment="1">
      <alignment horizontal="left" vertical="center"/>
    </xf>
    <xf numFmtId="0" fontId="9" fillId="0" borderId="28" xfId="2" applyFont="1" applyBorder="1" applyAlignment="1">
      <alignment horizontal="right" vertical="center"/>
    </xf>
    <xf numFmtId="0" fontId="6" fillId="0" borderId="13" xfId="2" applyFont="1" applyBorder="1" applyAlignment="1">
      <alignment horizontal="left" vertical="center"/>
    </xf>
    <xf numFmtId="0" fontId="6" fillId="0" borderId="12" xfId="2" applyFont="1" applyBorder="1" applyAlignment="1">
      <alignment horizontal="left" vertical="center"/>
    </xf>
    <xf numFmtId="0" fontId="5" fillId="0" borderId="13" xfId="2" applyFont="1" applyBorder="1" applyAlignment="1">
      <alignment horizontal="right" vertical="center"/>
    </xf>
    <xf numFmtId="0" fontId="5" fillId="0" borderId="11" xfId="2" applyFont="1" applyFill="1" applyBorder="1" applyAlignment="1">
      <alignment horizontal="right"/>
    </xf>
    <xf numFmtId="0" fontId="6" fillId="0" borderId="11" xfId="2" applyFont="1" applyFill="1" applyBorder="1" applyAlignment="1">
      <alignment horizontal="right"/>
    </xf>
    <xf numFmtId="0" fontId="5" fillId="0" borderId="21" xfId="2" applyFont="1" applyBorder="1" applyAlignment="1">
      <alignment horizontal="right" vertical="top"/>
    </xf>
    <xf numFmtId="0" fontId="5" fillId="0" borderId="11" xfId="2" applyFont="1" applyBorder="1" applyAlignment="1">
      <alignment horizontal="right" vertical="top"/>
    </xf>
    <xf numFmtId="0" fontId="5" fillId="0" borderId="23" xfId="2" applyFont="1" applyBorder="1" applyAlignment="1">
      <alignment horizontal="right"/>
    </xf>
    <xf numFmtId="0" fontId="5" fillId="0" borderId="13" xfId="2" applyFont="1" applyFill="1" applyBorder="1" applyAlignment="1">
      <alignment horizontal="right" vertical="top"/>
    </xf>
    <xf numFmtId="0" fontId="6" fillId="0" borderId="13" xfId="2" applyFont="1" applyBorder="1" applyAlignment="1">
      <alignment horizontal="left"/>
    </xf>
    <xf numFmtId="0" fontId="6" fillId="0" borderId="12" xfId="2" applyFont="1" applyBorder="1" applyAlignment="1">
      <alignment horizontal="left"/>
    </xf>
    <xf numFmtId="0" fontId="20" fillId="0" borderId="12" xfId="2" applyFont="1" applyBorder="1"/>
    <xf numFmtId="0" fontId="5" fillId="0" borderId="21" xfId="2" applyFont="1" applyBorder="1" applyAlignment="1">
      <alignment horizontal="left" vertical="center" wrapText="1"/>
    </xf>
    <xf numFmtId="0" fontId="5" fillId="0" borderId="23" xfId="2" applyFont="1" applyBorder="1" applyAlignment="1">
      <alignment horizontal="left" vertical="center"/>
    </xf>
    <xf numFmtId="0" fontId="5" fillId="0" borderId="22" xfId="2" applyFont="1" applyBorder="1" applyAlignment="1">
      <alignment horizontal="left" vertical="center"/>
    </xf>
    <xf numFmtId="0" fontId="6" fillId="0" borderId="23" xfId="2" applyFont="1" applyBorder="1" applyAlignment="1">
      <alignment horizontal="left" vertical="center"/>
    </xf>
    <xf numFmtId="0" fontId="6" fillId="0" borderId="22" xfId="2" applyFont="1" applyBorder="1" applyAlignment="1">
      <alignment horizontal="left" vertical="center"/>
    </xf>
    <xf numFmtId="0" fontId="6" fillId="0" borderId="23" xfId="2" applyFont="1" applyBorder="1" applyAlignment="1">
      <alignment horizontal="right"/>
    </xf>
    <xf numFmtId="0" fontId="5" fillId="0" borderId="22" xfId="2" applyFont="1" applyFill="1" applyBorder="1" applyAlignment="1">
      <alignment horizontal="left" vertical="top"/>
    </xf>
    <xf numFmtId="0" fontId="6" fillId="0" borderId="23" xfId="2" applyFont="1" applyFill="1" applyBorder="1" applyAlignment="1">
      <alignment horizontal="left" vertical="top" wrapText="1"/>
    </xf>
    <xf numFmtId="0" fontId="6" fillId="0" borderId="22" xfId="2" applyFont="1" applyFill="1" applyBorder="1" applyAlignment="1">
      <alignment horizontal="left" vertical="top" wrapText="1"/>
    </xf>
    <xf numFmtId="0" fontId="6" fillId="0" borderId="22" xfId="2" applyFont="1" applyFill="1" applyBorder="1" applyAlignment="1">
      <alignment horizontal="left" vertical="top"/>
    </xf>
    <xf numFmtId="0" fontId="6" fillId="0" borderId="13" xfId="2" applyFont="1" applyBorder="1" applyAlignment="1">
      <alignment horizontal="left" vertical="top" wrapText="1"/>
    </xf>
    <xf numFmtId="0" fontId="6" fillId="0" borderId="12" xfId="2" applyFont="1" applyBorder="1" applyAlignment="1">
      <alignment horizontal="left" vertical="top" wrapText="1"/>
    </xf>
    <xf numFmtId="0" fontId="5" fillId="0" borderId="23" xfId="2" applyFont="1" applyBorder="1" applyAlignment="1">
      <alignment horizontal="left" vertical="center" wrapText="1"/>
    </xf>
    <xf numFmtId="0" fontId="6" fillId="0" borderId="23" xfId="2" applyFont="1" applyBorder="1" applyAlignment="1">
      <alignment horizontal="left" vertical="center" wrapText="1"/>
    </xf>
    <xf numFmtId="0" fontId="6" fillId="0" borderId="12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/>
    </xf>
    <xf numFmtId="0" fontId="5" fillId="0" borderId="12" xfId="2" applyFont="1" applyBorder="1" applyAlignment="1">
      <alignment horizontal="left" vertical="center"/>
    </xf>
    <xf numFmtId="0" fontId="5" fillId="0" borderId="17" xfId="2" applyFont="1" applyBorder="1"/>
    <xf numFmtId="188" fontId="5" fillId="0" borderId="16" xfId="1" applyNumberFormat="1" applyFont="1" applyBorder="1"/>
    <xf numFmtId="0" fontId="5" fillId="0" borderId="18" xfId="2" applyFont="1" applyBorder="1" applyAlignment="1">
      <alignment horizontal="left" vertical="top"/>
    </xf>
    <xf numFmtId="0" fontId="5" fillId="0" borderId="17" xfId="2" applyFont="1" applyBorder="1" applyAlignment="1">
      <alignment horizontal="right" vertical="top"/>
    </xf>
    <xf numFmtId="0" fontId="5" fillId="0" borderId="18" xfId="2" applyFont="1" applyBorder="1" applyAlignment="1">
      <alignment horizontal="left" vertical="top" wrapText="1"/>
    </xf>
    <xf numFmtId="0" fontId="5" fillId="0" borderId="17" xfId="2" applyFont="1" applyBorder="1" applyAlignment="1">
      <alignment horizontal="right"/>
    </xf>
    <xf numFmtId="0" fontId="5" fillId="0" borderId="19" xfId="2" applyFont="1" applyBorder="1" applyAlignment="1">
      <alignment horizontal="left" vertical="top"/>
    </xf>
    <xf numFmtId="0" fontId="5" fillId="0" borderId="19" xfId="2" applyFont="1" applyBorder="1" applyAlignment="1">
      <alignment horizontal="right"/>
    </xf>
    <xf numFmtId="0" fontId="6" fillId="0" borderId="19" xfId="2" applyFont="1" applyBorder="1" applyAlignment="1">
      <alignment horizontal="right"/>
    </xf>
    <xf numFmtId="0" fontId="5" fillId="0" borderId="22" xfId="2" applyFont="1" applyBorder="1" applyAlignment="1">
      <alignment horizontal="left" vertical="center"/>
    </xf>
    <xf numFmtId="188" fontId="5" fillId="4" borderId="32" xfId="1" applyNumberFormat="1" applyFont="1" applyFill="1" applyBorder="1" applyAlignment="1">
      <alignment horizontal="center" vertical="top"/>
    </xf>
    <xf numFmtId="0" fontId="5" fillId="0" borderId="12" xfId="2" applyFont="1" applyBorder="1" applyAlignment="1">
      <alignment vertical="top" wrapText="1"/>
    </xf>
    <xf numFmtId="188" fontId="5" fillId="0" borderId="12" xfId="1" applyNumberFormat="1" applyFont="1" applyBorder="1" applyAlignment="1">
      <alignment horizontal="center"/>
    </xf>
    <xf numFmtId="190" fontId="6" fillId="0" borderId="29" xfId="2" applyNumberFormat="1" applyFont="1" applyBorder="1" applyAlignment="1">
      <alignment horizontal="center" vertical="center"/>
    </xf>
    <xf numFmtId="190" fontId="6" fillId="0" borderId="14" xfId="2" applyNumberFormat="1" applyFont="1" applyBorder="1" applyAlignment="1">
      <alignment horizontal="center" vertical="center"/>
    </xf>
    <xf numFmtId="190" fontId="6" fillId="0" borderId="7" xfId="2" applyNumberFormat="1" applyFont="1" applyBorder="1" applyAlignment="1">
      <alignment horizontal="center" vertical="center"/>
    </xf>
    <xf numFmtId="188" fontId="5" fillId="4" borderId="34" xfId="1" applyNumberFormat="1" applyFont="1" applyFill="1" applyBorder="1" applyAlignment="1">
      <alignment vertical="top"/>
    </xf>
    <xf numFmtId="188" fontId="6" fillId="4" borderId="34" xfId="1" applyNumberFormat="1" applyFont="1" applyFill="1" applyBorder="1"/>
    <xf numFmtId="189" fontId="20" fillId="0" borderId="12" xfId="2" applyNumberFormat="1" applyFont="1" applyBorder="1" applyAlignment="1">
      <alignment vertical="top" wrapText="1"/>
    </xf>
    <xf numFmtId="189" fontId="20" fillId="0" borderId="12" xfId="2" applyNumberFormat="1" applyFont="1" applyBorder="1" applyAlignment="1">
      <alignment horizontal="left" vertical="top" wrapText="1"/>
    </xf>
    <xf numFmtId="189" fontId="20" fillId="0" borderId="12" xfId="2" applyNumberFormat="1" applyFont="1" applyBorder="1" applyAlignment="1">
      <alignment horizontal="left" vertical="center"/>
    </xf>
    <xf numFmtId="0" fontId="5" fillId="2" borderId="24" xfId="2" applyFont="1" applyFill="1" applyBorder="1" applyAlignment="1">
      <alignment horizontal="left"/>
    </xf>
    <xf numFmtId="0" fontId="5" fillId="2" borderId="25" xfId="2" applyFont="1" applyFill="1" applyBorder="1" applyAlignment="1">
      <alignment horizontal="left"/>
    </xf>
    <xf numFmtId="0" fontId="5" fillId="2" borderId="25" xfId="2" applyFont="1" applyFill="1" applyBorder="1" applyAlignment="1">
      <alignment horizontal="right"/>
    </xf>
    <xf numFmtId="0" fontId="5" fillId="2" borderId="26" xfId="2" applyFont="1" applyFill="1" applyBorder="1" applyAlignment="1">
      <alignment horizontal="left"/>
    </xf>
    <xf numFmtId="0" fontId="6" fillId="0" borderId="30" xfId="2" applyFont="1" applyBorder="1" applyAlignment="1">
      <alignment horizontal="left" vertical="top"/>
    </xf>
    <xf numFmtId="0" fontId="6" fillId="0" borderId="15" xfId="2" applyFont="1" applyBorder="1" applyAlignment="1">
      <alignment horizontal="left" vertical="top"/>
    </xf>
    <xf numFmtId="0" fontId="6" fillId="0" borderId="8" xfId="2" applyFont="1" applyBorder="1"/>
    <xf numFmtId="190" fontId="6" fillId="0" borderId="21" xfId="2" applyNumberFormat="1" applyFont="1" applyBorder="1" applyAlignment="1">
      <alignment horizontal="center" vertical="center"/>
    </xf>
    <xf numFmtId="0" fontId="6" fillId="0" borderId="30" xfId="2" applyFont="1" applyFill="1" applyBorder="1" applyAlignment="1">
      <alignment vertical="top"/>
    </xf>
    <xf numFmtId="0" fontId="6" fillId="0" borderId="15" xfId="3" applyFont="1" applyFill="1" applyBorder="1" applyAlignment="1">
      <alignment horizontal="left" vertical="top"/>
    </xf>
    <xf numFmtId="0" fontId="6" fillId="0" borderId="30" xfId="2" applyFont="1" applyBorder="1" applyAlignment="1">
      <alignment vertical="top"/>
    </xf>
    <xf numFmtId="0" fontId="6" fillId="0" borderId="15" xfId="2" applyFont="1" applyBorder="1" applyAlignment="1">
      <alignment vertical="top"/>
    </xf>
    <xf numFmtId="0" fontId="6" fillId="0" borderId="14" xfId="2" applyFont="1" applyBorder="1" applyAlignment="1">
      <alignment vertical="top"/>
    </xf>
    <xf numFmtId="0" fontId="6" fillId="0" borderId="15" xfId="3" applyFont="1" applyFill="1" applyBorder="1" applyAlignment="1">
      <alignment vertical="top" wrapText="1"/>
    </xf>
    <xf numFmtId="0" fontId="6" fillId="0" borderId="7" xfId="2" applyFont="1" applyBorder="1"/>
    <xf numFmtId="0" fontId="6" fillId="0" borderId="15" xfId="3" applyFont="1" applyFill="1" applyBorder="1" applyAlignment="1">
      <alignment vertical="top"/>
    </xf>
    <xf numFmtId="189" fontId="13" fillId="0" borderId="14" xfId="2" applyNumberFormat="1" applyFont="1" applyBorder="1" applyAlignment="1">
      <alignment horizontal="left" vertical="center"/>
    </xf>
    <xf numFmtId="189" fontId="13" fillId="0" borderId="14" xfId="2" applyNumberFormat="1" applyFont="1" applyBorder="1" applyAlignment="1">
      <alignment vertical="top" wrapText="1"/>
    </xf>
    <xf numFmtId="189" fontId="13" fillId="0" borderId="15" xfId="2" applyNumberFormat="1" applyFont="1" applyBorder="1" applyAlignment="1">
      <alignment vertical="top" wrapText="1"/>
    </xf>
    <xf numFmtId="189" fontId="13" fillId="0" borderId="14" xfId="2" applyNumberFormat="1" applyFont="1" applyBorder="1" applyAlignment="1">
      <alignment horizontal="left" vertical="top" wrapText="1"/>
    </xf>
    <xf numFmtId="189" fontId="13" fillId="0" borderId="15" xfId="2" applyNumberFormat="1" applyFont="1" applyBorder="1" applyAlignment="1">
      <alignment horizontal="left" vertical="top" wrapText="1"/>
    </xf>
    <xf numFmtId="0" fontId="5" fillId="0" borderId="17" xfId="2" applyFont="1" applyBorder="1" applyAlignment="1">
      <alignment horizontal="left" vertical="center" wrapText="1"/>
    </xf>
    <xf numFmtId="0" fontId="9" fillId="2" borderId="24" xfId="2" applyFont="1" applyFill="1" applyBorder="1" applyAlignment="1">
      <alignment horizontal="center" vertical="center"/>
    </xf>
    <xf numFmtId="0" fontId="9" fillId="2" borderId="26" xfId="2" applyFont="1" applyFill="1" applyBorder="1" applyAlignment="1">
      <alignment horizontal="center" vertical="center"/>
    </xf>
    <xf numFmtId="0" fontId="5" fillId="0" borderId="13" xfId="2" applyFont="1" applyBorder="1" applyAlignment="1">
      <alignment horizontal="left" vertical="center"/>
    </xf>
    <xf numFmtId="0" fontId="5" fillId="0" borderId="12" xfId="2" applyFont="1" applyBorder="1" applyAlignment="1">
      <alignment horizontal="left" vertical="center"/>
    </xf>
    <xf numFmtId="0" fontId="10" fillId="2" borderId="26" xfId="2" applyFont="1" applyFill="1" applyBorder="1" applyAlignment="1">
      <alignment vertical="center"/>
    </xf>
    <xf numFmtId="0" fontId="10" fillId="2" borderId="33" xfId="2" applyFont="1" applyFill="1" applyBorder="1" applyAlignment="1">
      <alignment vertical="center"/>
    </xf>
    <xf numFmtId="188" fontId="10" fillId="2" borderId="3" xfId="1" applyNumberFormat="1" applyFont="1" applyFill="1" applyBorder="1" applyAlignment="1">
      <alignment vertical="center"/>
    </xf>
    <xf numFmtId="188" fontId="9" fillId="2" borderId="3" xfId="1" applyNumberFormat="1" applyFont="1" applyFill="1" applyBorder="1" applyAlignment="1">
      <alignment vertical="center"/>
    </xf>
    <xf numFmtId="0" fontId="5" fillId="4" borderId="21" xfId="2" applyFont="1" applyFill="1" applyBorder="1" applyAlignment="1">
      <alignment horizontal="left" vertical="top" wrapText="1"/>
    </xf>
    <xf numFmtId="0" fontId="5" fillId="4" borderId="23" xfId="2" applyFont="1" applyFill="1" applyBorder="1" applyAlignment="1">
      <alignment horizontal="left" vertical="top" wrapText="1"/>
    </xf>
    <xf numFmtId="0" fontId="5" fillId="4" borderId="22" xfId="2" applyFont="1" applyFill="1" applyBorder="1" applyAlignment="1">
      <alignment horizontal="left" vertical="top" wrapText="1"/>
    </xf>
    <xf numFmtId="188" fontId="5" fillId="4" borderId="22" xfId="1" applyNumberFormat="1" applyFont="1" applyFill="1" applyBorder="1" applyAlignment="1">
      <alignment horizontal="center" vertical="top"/>
    </xf>
    <xf numFmtId="0" fontId="5" fillId="0" borderId="15" xfId="2" applyFont="1" applyFill="1" applyBorder="1" applyAlignment="1">
      <alignment horizontal="center"/>
    </xf>
    <xf numFmtId="0" fontId="5" fillId="0" borderId="12" xfId="2" applyFont="1" applyBorder="1" applyAlignment="1">
      <alignment horizontal="center"/>
    </xf>
    <xf numFmtId="190" fontId="16" fillId="0" borderId="23" xfId="2" applyNumberFormat="1" applyFont="1" applyBorder="1" applyAlignment="1">
      <alignment horizontal="center" vertical="center"/>
    </xf>
    <xf numFmtId="190" fontId="16" fillId="0" borderId="2" xfId="2" applyNumberFormat="1" applyFont="1" applyBorder="1" applyAlignment="1">
      <alignment horizontal="center" vertical="center"/>
    </xf>
    <xf numFmtId="0" fontId="16" fillId="0" borderId="3" xfId="2" applyFont="1" applyBorder="1"/>
    <xf numFmtId="188" fontId="5" fillId="4" borderId="20" xfId="1" applyNumberFormat="1" applyFont="1" applyFill="1" applyBorder="1" applyAlignment="1">
      <alignment vertical="top"/>
    </xf>
    <xf numFmtId="0" fontId="5" fillId="4" borderId="23" xfId="2" applyFont="1" applyFill="1" applyBorder="1" applyAlignment="1">
      <alignment horizontal="left" vertical="center" wrapText="1"/>
    </xf>
    <xf numFmtId="0" fontId="5" fillId="4" borderId="22" xfId="2" applyFont="1" applyFill="1" applyBorder="1" applyAlignment="1">
      <alignment horizontal="left" vertical="center" wrapText="1"/>
    </xf>
    <xf numFmtId="0" fontId="5" fillId="4" borderId="21" xfId="2" applyFont="1" applyFill="1" applyBorder="1" applyAlignment="1">
      <alignment horizontal="left"/>
    </xf>
    <xf numFmtId="0" fontId="5" fillId="4" borderId="23" xfId="2" applyFont="1" applyFill="1" applyBorder="1" applyAlignment="1">
      <alignment horizontal="left"/>
    </xf>
    <xf numFmtId="0" fontId="5" fillId="4" borderId="22" xfId="2" applyFont="1" applyFill="1" applyBorder="1" applyAlignment="1">
      <alignment horizontal="left"/>
    </xf>
    <xf numFmtId="188" fontId="6" fillId="4" borderId="20" xfId="1" applyNumberFormat="1" applyFont="1" applyFill="1" applyBorder="1"/>
    <xf numFmtId="0" fontId="16" fillId="0" borderId="23" xfId="2" applyFont="1" applyBorder="1"/>
    <xf numFmtId="0" fontId="16" fillId="0" borderId="14" xfId="2" applyFont="1" applyBorder="1"/>
    <xf numFmtId="0" fontId="16" fillId="0" borderId="15" xfId="2" applyFont="1" applyBorder="1"/>
    <xf numFmtId="0" fontId="6" fillId="0" borderId="23" xfId="2" applyFont="1" applyFill="1" applyBorder="1"/>
    <xf numFmtId="0" fontId="5" fillId="0" borderId="18" xfId="2" applyFont="1" applyBorder="1"/>
    <xf numFmtId="0" fontId="5" fillId="0" borderId="22" xfId="2" applyFont="1" applyBorder="1" applyAlignment="1">
      <alignment horizontal="left"/>
    </xf>
    <xf numFmtId="0" fontId="5" fillId="0" borderId="23" xfId="2" applyFont="1" applyBorder="1" applyAlignment="1">
      <alignment horizontal="left"/>
    </xf>
    <xf numFmtId="0" fontId="6" fillId="0" borderId="23" xfId="2" applyFont="1" applyBorder="1" applyAlignment="1">
      <alignment horizontal="left"/>
    </xf>
    <xf numFmtId="0" fontId="6" fillId="0" borderId="22" xfId="2" applyFont="1" applyBorder="1" applyAlignment="1">
      <alignment horizontal="left"/>
    </xf>
    <xf numFmtId="0" fontId="5" fillId="0" borderId="18" xfId="2" applyFont="1" applyBorder="1" applyAlignment="1">
      <alignment horizontal="left"/>
    </xf>
    <xf numFmtId="0" fontId="5" fillId="0" borderId="19" xfId="2" applyFont="1" applyBorder="1" applyAlignment="1">
      <alignment horizontal="left"/>
    </xf>
    <xf numFmtId="0" fontId="6" fillId="0" borderId="19" xfId="2" applyFont="1" applyBorder="1" applyAlignment="1">
      <alignment horizontal="left"/>
    </xf>
    <xf numFmtId="0" fontId="6" fillId="0" borderId="18" xfId="2" applyFont="1" applyBorder="1" applyAlignment="1">
      <alignment horizontal="left"/>
    </xf>
    <xf numFmtId="0" fontId="5" fillId="0" borderId="11" xfId="2" applyFont="1" applyFill="1" applyBorder="1" applyAlignment="1">
      <alignment horizontal="left" vertical="top" wrapText="1"/>
    </xf>
    <xf numFmtId="0" fontId="5" fillId="0" borderId="13" xfId="2" applyFont="1" applyFill="1" applyBorder="1" applyAlignment="1">
      <alignment horizontal="left" vertical="top" wrapText="1"/>
    </xf>
    <xf numFmtId="0" fontId="6" fillId="0" borderId="13" xfId="2" applyFont="1" applyFill="1" applyBorder="1" applyAlignment="1">
      <alignment horizontal="left" vertical="top" wrapText="1"/>
    </xf>
    <xf numFmtId="0" fontId="6" fillId="0" borderId="12" xfId="2" applyFont="1" applyFill="1" applyBorder="1" applyAlignment="1">
      <alignment horizontal="left" vertical="top" wrapText="1"/>
    </xf>
    <xf numFmtId="0" fontId="6" fillId="0" borderId="12" xfId="2" applyFont="1" applyFill="1" applyBorder="1"/>
    <xf numFmtId="0" fontId="6" fillId="0" borderId="27" xfId="2" applyFont="1" applyBorder="1"/>
    <xf numFmtId="189" fontId="17" fillId="0" borderId="19" xfId="2" applyNumberFormat="1" applyFont="1" applyBorder="1" applyAlignment="1">
      <alignment vertical="center"/>
    </xf>
    <xf numFmtId="0" fontId="5" fillId="0" borderId="13" xfId="2" applyFont="1" applyBorder="1" applyAlignment="1">
      <alignment horizontal="left" vertical="center"/>
    </xf>
    <xf numFmtId="0" fontId="5" fillId="0" borderId="21" xfId="2" applyFont="1" applyFill="1" applyBorder="1" applyAlignment="1">
      <alignment horizontal="left" vertical="top" wrapText="1"/>
    </xf>
    <xf numFmtId="0" fontId="5" fillId="0" borderId="23" xfId="2" applyFont="1" applyFill="1" applyBorder="1" applyAlignment="1">
      <alignment horizontal="left" vertical="top" wrapText="1"/>
    </xf>
    <xf numFmtId="0" fontId="5" fillId="0" borderId="22" xfId="2" applyFont="1" applyFill="1" applyBorder="1" applyAlignment="1">
      <alignment horizontal="left" vertical="top" wrapText="1"/>
    </xf>
    <xf numFmtId="0" fontId="5" fillId="0" borderId="13" xfId="2" applyFont="1" applyBorder="1" applyAlignment="1">
      <alignment horizontal="left" vertical="top" wrapText="1"/>
    </xf>
    <xf numFmtId="0" fontId="5" fillId="0" borderId="12" xfId="2" applyFont="1" applyBorder="1" applyAlignment="1">
      <alignment horizontal="left" vertical="top" wrapText="1"/>
    </xf>
    <xf numFmtId="0" fontId="5" fillId="0" borderId="13" xfId="2" applyFont="1" applyBorder="1" applyAlignment="1">
      <alignment horizontal="left"/>
    </xf>
    <xf numFmtId="0" fontId="5" fillId="0" borderId="12" xfId="2" applyFont="1" applyBorder="1" applyAlignment="1">
      <alignment horizontal="left"/>
    </xf>
    <xf numFmtId="0" fontId="5" fillId="0" borderId="23" xfId="2" applyFont="1" applyFill="1" applyBorder="1" applyAlignment="1">
      <alignment horizontal="left" vertical="center" wrapText="1"/>
    </xf>
    <xf numFmtId="0" fontId="5" fillId="0" borderId="22" xfId="2" applyFont="1" applyFill="1" applyBorder="1" applyAlignment="1">
      <alignment horizontal="left" vertical="center" wrapText="1"/>
    </xf>
    <xf numFmtId="190" fontId="16" fillId="0" borderId="14" xfId="2" applyNumberFormat="1" applyFont="1" applyBorder="1" applyAlignment="1">
      <alignment horizontal="center" vertical="center"/>
    </xf>
    <xf numFmtId="190" fontId="16" fillId="0" borderId="21" xfId="2" applyNumberFormat="1" applyFont="1" applyBorder="1" applyAlignment="1">
      <alignment horizontal="center" vertical="center"/>
    </xf>
    <xf numFmtId="0" fontId="16" fillId="0" borderId="22" xfId="2" applyFont="1" applyBorder="1"/>
    <xf numFmtId="0" fontId="16" fillId="0" borderId="21" xfId="2" applyFont="1" applyBorder="1"/>
    <xf numFmtId="190" fontId="16" fillId="0" borderId="11" xfId="2" applyNumberFormat="1" applyFont="1" applyBorder="1" applyAlignment="1">
      <alignment horizontal="center" vertical="center"/>
    </xf>
    <xf numFmtId="0" fontId="16" fillId="0" borderId="12" xfId="2" applyFont="1" applyBorder="1"/>
    <xf numFmtId="0" fontId="5" fillId="4" borderId="28" xfId="2" applyFont="1" applyFill="1" applyBorder="1" applyAlignment="1">
      <alignment vertical="top" wrapText="1"/>
    </xf>
    <xf numFmtId="0" fontId="5" fillId="4" borderId="32" xfId="2" applyFont="1" applyFill="1" applyBorder="1" applyAlignment="1">
      <alignment vertical="top" wrapText="1"/>
    </xf>
    <xf numFmtId="0" fontId="5" fillId="4" borderId="11" xfId="2" applyFont="1" applyFill="1" applyBorder="1" applyAlignment="1">
      <alignment vertical="top" wrapText="1"/>
    </xf>
    <xf numFmtId="0" fontId="5" fillId="4" borderId="12" xfId="2" applyFont="1" applyFill="1" applyBorder="1" applyAlignment="1">
      <alignment vertical="top" wrapText="1"/>
    </xf>
    <xf numFmtId="0" fontId="5" fillId="0" borderId="13" xfId="2" applyFont="1" applyBorder="1" applyAlignment="1">
      <alignment vertical="center"/>
    </xf>
    <xf numFmtId="0" fontId="5" fillId="0" borderId="12" xfId="2" applyFont="1" applyBorder="1" applyAlignment="1">
      <alignment vertical="center"/>
    </xf>
    <xf numFmtId="0" fontId="21" fillId="0" borderId="11" xfId="2" applyFont="1" applyBorder="1" applyAlignment="1">
      <alignment horizontal="left" vertical="center" wrapText="1"/>
    </xf>
    <xf numFmtId="0" fontId="21" fillId="0" borderId="12" xfId="2" applyFont="1" applyBorder="1" applyAlignment="1">
      <alignment vertical="center"/>
    </xf>
    <xf numFmtId="0" fontId="21" fillId="0" borderId="11" xfId="2" applyFont="1" applyBorder="1"/>
    <xf numFmtId="0" fontId="21" fillId="0" borderId="13" xfId="2" applyFont="1" applyBorder="1" applyAlignment="1">
      <alignment vertical="top" wrapText="1"/>
    </xf>
    <xf numFmtId="0" fontId="21" fillId="0" borderId="12" xfId="2" applyFont="1" applyBorder="1"/>
    <xf numFmtId="190" fontId="6" fillId="0" borderId="29" xfId="2" applyNumberFormat="1" applyFont="1" applyBorder="1" applyAlignment="1">
      <alignment vertical="top"/>
    </xf>
    <xf numFmtId="190" fontId="6" fillId="0" borderId="14" xfId="2" applyNumberFormat="1" applyFont="1" applyBorder="1" applyAlignment="1">
      <alignment vertical="top"/>
    </xf>
    <xf numFmtId="190" fontId="6" fillId="0" borderId="21" xfId="2" applyNumberFormat="1" applyFont="1" applyBorder="1" applyAlignment="1">
      <alignment vertical="top"/>
    </xf>
    <xf numFmtId="0" fontId="5" fillId="0" borderId="28" xfId="2" applyFont="1" applyBorder="1" applyAlignment="1">
      <alignment vertical="center"/>
    </xf>
    <xf numFmtId="0" fontId="5" fillId="0" borderId="32" xfId="2" applyFont="1" applyBorder="1" applyAlignment="1">
      <alignment vertical="center"/>
    </xf>
    <xf numFmtId="0" fontId="21" fillId="0" borderId="21" xfId="2" applyFont="1" applyBorder="1" applyAlignment="1">
      <alignment horizontal="left" vertical="center" wrapText="1"/>
    </xf>
    <xf numFmtId="0" fontId="21" fillId="0" borderId="32" xfId="2" applyFont="1" applyBorder="1" applyAlignment="1">
      <alignment vertical="center"/>
    </xf>
    <xf numFmtId="0" fontId="21" fillId="0" borderId="13" xfId="2" applyFont="1" applyBorder="1"/>
    <xf numFmtId="0" fontId="5" fillId="0" borderId="13" xfId="2" applyFont="1" applyFill="1" applyBorder="1" applyAlignment="1">
      <alignment vertical="top" wrapText="1"/>
    </xf>
    <xf numFmtId="0" fontId="5" fillId="0" borderId="12" xfId="2" applyFont="1" applyFill="1" applyBorder="1" applyAlignment="1">
      <alignment vertical="top" wrapText="1"/>
    </xf>
    <xf numFmtId="0" fontId="5" fillId="4" borderId="12" xfId="2" applyFont="1" applyFill="1" applyBorder="1" applyAlignment="1">
      <alignment horizontal="left" vertical="top" wrapText="1"/>
    </xf>
    <xf numFmtId="0" fontId="5" fillId="0" borderId="13" xfId="2" applyFont="1" applyBorder="1" applyAlignment="1"/>
    <xf numFmtId="0" fontId="5" fillId="0" borderId="12" xfId="2" applyFont="1" applyBorder="1" applyAlignment="1"/>
    <xf numFmtId="0" fontId="21" fillId="0" borderId="12" xfId="2" applyFont="1" applyBorder="1" applyAlignment="1"/>
    <xf numFmtId="0" fontId="21" fillId="0" borderId="12" xfId="2" applyFont="1" applyBorder="1" applyAlignment="1">
      <alignment horizontal="left"/>
    </xf>
    <xf numFmtId="0" fontId="5" fillId="4" borderId="28" xfId="2" applyFont="1" applyFill="1" applyBorder="1" applyAlignment="1">
      <alignment vertical="center" wrapText="1"/>
    </xf>
    <xf numFmtId="0" fontId="5" fillId="4" borderId="32" xfId="2" applyFont="1" applyFill="1" applyBorder="1" applyAlignment="1">
      <alignment vertical="center" wrapText="1"/>
    </xf>
    <xf numFmtId="0" fontId="5" fillId="0" borderId="11" xfId="2" applyFont="1" applyFill="1" applyBorder="1" applyAlignment="1">
      <alignment horizontal="left" vertical="center" wrapText="1"/>
    </xf>
    <xf numFmtId="0" fontId="5" fillId="0" borderId="13" xfId="2" applyFont="1" applyFill="1" applyBorder="1" applyAlignment="1">
      <alignment vertical="center" wrapText="1"/>
    </xf>
    <xf numFmtId="0" fontId="5" fillId="0" borderId="12" xfId="2" applyFont="1" applyFill="1" applyBorder="1" applyAlignment="1">
      <alignment vertical="center" wrapText="1"/>
    </xf>
    <xf numFmtId="0" fontId="5" fillId="0" borderId="12" xfId="2" applyFont="1" applyFill="1" applyBorder="1" applyAlignment="1">
      <alignment horizontal="left" vertical="center" wrapText="1"/>
    </xf>
    <xf numFmtId="0" fontId="5" fillId="4" borderId="11" xfId="2" applyFont="1" applyFill="1" applyBorder="1" applyAlignment="1">
      <alignment horizontal="left" vertical="center" wrapText="1"/>
    </xf>
    <xf numFmtId="0" fontId="5" fillId="4" borderId="12" xfId="2" applyFont="1" applyFill="1" applyBorder="1" applyAlignment="1">
      <alignment horizontal="left" vertical="center" wrapText="1"/>
    </xf>
    <xf numFmtId="0" fontId="21" fillId="0" borderId="11" xfId="2" applyFont="1" applyBorder="1" applyAlignment="1">
      <alignment vertical="top"/>
    </xf>
    <xf numFmtId="0" fontId="21" fillId="0" borderId="12" xfId="2" applyFont="1" applyBorder="1" applyAlignment="1">
      <alignment vertical="top" wrapText="1"/>
    </xf>
    <xf numFmtId="0" fontId="5" fillId="0" borderId="17" xfId="2" applyFont="1" applyFill="1" applyBorder="1" applyAlignment="1">
      <alignment horizontal="left" vertical="top" wrapText="1"/>
    </xf>
    <xf numFmtId="0" fontId="5" fillId="0" borderId="18" xfId="2" applyFont="1" applyFill="1" applyBorder="1" applyAlignment="1">
      <alignment horizontal="left" vertical="top" wrapText="1"/>
    </xf>
    <xf numFmtId="0" fontId="5" fillId="0" borderId="19" xfId="2" applyFont="1" applyFill="1" applyBorder="1" applyAlignment="1">
      <alignment horizontal="left" vertical="top" wrapText="1"/>
    </xf>
    <xf numFmtId="0" fontId="6" fillId="0" borderId="19" xfId="2" applyFont="1" applyFill="1" applyBorder="1" applyAlignment="1">
      <alignment horizontal="left" vertical="top" wrapText="1"/>
    </xf>
    <xf numFmtId="0" fontId="6" fillId="0" borderId="18" xfId="2" applyFont="1" applyFill="1" applyBorder="1" applyAlignment="1">
      <alignment horizontal="left" vertical="top" wrapText="1"/>
    </xf>
    <xf numFmtId="0" fontId="6" fillId="0" borderId="18" xfId="2" applyFont="1" applyFill="1" applyBorder="1"/>
    <xf numFmtId="188" fontId="5" fillId="0" borderId="16" xfId="1" applyNumberFormat="1" applyFont="1" applyFill="1" applyBorder="1" applyAlignment="1">
      <alignment vertical="top"/>
    </xf>
    <xf numFmtId="0" fontId="5" fillId="0" borderId="13" xfId="2" applyFont="1" applyBorder="1" applyAlignment="1">
      <alignment vertical="center" wrapText="1"/>
    </xf>
    <xf numFmtId="0" fontId="5" fillId="0" borderId="12" xfId="2" applyFont="1" applyBorder="1" applyAlignment="1">
      <alignment vertical="center" wrapText="1"/>
    </xf>
    <xf numFmtId="0" fontId="5" fillId="4" borderId="31" xfId="2" applyFont="1" applyFill="1" applyBorder="1" applyAlignment="1"/>
    <xf numFmtId="0" fontId="5" fillId="4" borderId="28" xfId="2" applyFont="1" applyFill="1" applyBorder="1" applyAlignment="1"/>
    <xf numFmtId="0" fontId="5" fillId="4" borderId="32" xfId="2" applyFont="1" applyFill="1" applyBorder="1" applyAlignment="1"/>
    <xf numFmtId="0" fontId="21" fillId="0" borderId="12" xfId="2" applyFont="1" applyBorder="1" applyAlignment="1">
      <alignment horizontal="left" vertical="top" wrapText="1"/>
    </xf>
    <xf numFmtId="0" fontId="21" fillId="0" borderId="12" xfId="2" applyFont="1" applyBorder="1" applyAlignment="1">
      <alignment vertical="center" wrapText="1"/>
    </xf>
    <xf numFmtId="0" fontId="5" fillId="0" borderId="28" xfId="2" applyFont="1" applyBorder="1" applyAlignment="1">
      <alignment vertical="center" wrapText="1"/>
    </xf>
    <xf numFmtId="0" fontId="5" fillId="0" borderId="32" xfId="2" applyFont="1" applyBorder="1" applyAlignment="1">
      <alignment vertical="center" wrapText="1"/>
    </xf>
    <xf numFmtId="0" fontId="21" fillId="0" borderId="32" xfId="2" applyFont="1" applyBorder="1" applyAlignment="1">
      <alignment vertical="center" wrapText="1"/>
    </xf>
    <xf numFmtId="0" fontId="21" fillId="0" borderId="22" xfId="2" applyFont="1" applyBorder="1" applyAlignment="1">
      <alignment vertical="center" wrapText="1"/>
    </xf>
    <xf numFmtId="0" fontId="5" fillId="0" borderId="23" xfId="2" applyFont="1" applyBorder="1" applyAlignment="1">
      <alignment vertical="center" wrapText="1"/>
    </xf>
    <xf numFmtId="0" fontId="5" fillId="0" borderId="22" xfId="2" applyFont="1" applyBorder="1" applyAlignment="1">
      <alignment vertical="center" wrapText="1"/>
    </xf>
    <xf numFmtId="189" fontId="6" fillId="0" borderId="19" xfId="2" applyNumberFormat="1" applyFont="1" applyBorder="1" applyAlignment="1">
      <alignment horizontal="right"/>
    </xf>
    <xf numFmtId="0" fontId="10" fillId="0" borderId="14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188" fontId="10" fillId="0" borderId="24" xfId="1" applyNumberFormat="1" applyFont="1" applyBorder="1" applyAlignment="1">
      <alignment horizontal="center" vertical="center"/>
    </xf>
    <xf numFmtId="188" fontId="10" fillId="0" borderId="25" xfId="1" applyNumberFormat="1" applyFont="1" applyBorder="1" applyAlignment="1">
      <alignment horizontal="center" vertical="center"/>
    </xf>
    <xf numFmtId="188" fontId="10" fillId="0" borderId="26" xfId="1" applyNumberFormat="1" applyFont="1" applyBorder="1" applyAlignment="1">
      <alignment horizontal="center" vertical="center"/>
    </xf>
    <xf numFmtId="188" fontId="10" fillId="0" borderId="1" xfId="1" applyNumberFormat="1" applyFont="1" applyBorder="1" applyAlignment="1">
      <alignment horizontal="center" vertical="center"/>
    </xf>
    <xf numFmtId="188" fontId="10" fillId="0" borderId="6" xfId="1" applyNumberFormat="1" applyFont="1" applyBorder="1" applyAlignment="1">
      <alignment horizontal="center" vertical="center"/>
    </xf>
    <xf numFmtId="0" fontId="9" fillId="2" borderId="24" xfId="2" applyFont="1" applyFill="1" applyBorder="1" applyAlignment="1">
      <alignment horizontal="center" vertical="center"/>
    </xf>
    <xf numFmtId="0" fontId="9" fillId="2" borderId="25" xfId="2" applyFont="1" applyFill="1" applyBorder="1" applyAlignment="1">
      <alignment horizontal="center" vertical="center"/>
    </xf>
    <xf numFmtId="0" fontId="9" fillId="2" borderId="26" xfId="2" applyFont="1" applyFill="1" applyBorder="1" applyAlignment="1">
      <alignment horizontal="center" vertical="center"/>
    </xf>
    <xf numFmtId="0" fontId="13" fillId="0" borderId="13" xfId="2" applyFont="1" applyBorder="1" applyAlignment="1">
      <alignment horizontal="left" vertical="center"/>
    </xf>
    <xf numFmtId="0" fontId="13" fillId="0" borderId="12" xfId="2" applyFont="1" applyBorder="1" applyAlignment="1">
      <alignment horizontal="left" vertical="center"/>
    </xf>
    <xf numFmtId="0" fontId="21" fillId="0" borderId="11" xfId="2" applyFont="1" applyBorder="1" applyAlignment="1">
      <alignment horizontal="left" vertical="center" wrapText="1"/>
    </xf>
    <xf numFmtId="0" fontId="21" fillId="0" borderId="12" xfId="2" applyFont="1" applyBorder="1" applyAlignment="1">
      <alignment horizontal="left" vertical="center" wrapText="1"/>
    </xf>
    <xf numFmtId="0" fontId="6" fillId="0" borderId="4" xfId="2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0" fontId="6" fillId="0" borderId="0" xfId="2" applyFont="1" applyBorder="1" applyAlignment="1">
      <alignment horizontal="center"/>
    </xf>
    <xf numFmtId="0" fontId="5" fillId="4" borderId="11" xfId="2" applyFont="1" applyFill="1" applyBorder="1" applyAlignment="1">
      <alignment horizontal="left" vertical="top" wrapText="1"/>
    </xf>
    <xf numFmtId="0" fontId="5" fillId="4" borderId="12" xfId="2" applyFont="1" applyFill="1" applyBorder="1" applyAlignment="1">
      <alignment horizontal="left" vertical="top" wrapText="1"/>
    </xf>
    <xf numFmtId="0" fontId="5" fillId="4" borderId="31" xfId="2" applyFont="1" applyFill="1" applyBorder="1" applyAlignment="1">
      <alignment horizontal="left" vertical="top" wrapText="1"/>
    </xf>
    <xf numFmtId="0" fontId="5" fillId="4" borderId="32" xfId="2" applyFont="1" applyFill="1" applyBorder="1" applyAlignment="1">
      <alignment horizontal="left" vertical="top" wrapText="1"/>
    </xf>
    <xf numFmtId="0" fontId="5" fillId="0" borderId="11" xfId="2" applyFont="1" applyFill="1" applyBorder="1" applyAlignment="1">
      <alignment horizontal="left" vertical="top" wrapText="1"/>
    </xf>
    <xf numFmtId="0" fontId="5" fillId="0" borderId="12" xfId="2" applyFont="1" applyFill="1" applyBorder="1" applyAlignment="1">
      <alignment horizontal="left" vertical="top" wrapText="1"/>
    </xf>
    <xf numFmtId="0" fontId="5" fillId="4" borderId="11" xfId="2" applyFont="1" applyFill="1" applyBorder="1" applyAlignment="1">
      <alignment horizontal="left" vertical="center" wrapText="1"/>
    </xf>
    <xf numFmtId="0" fontId="5" fillId="4" borderId="12" xfId="2" applyFont="1" applyFill="1" applyBorder="1" applyAlignment="1">
      <alignment horizontal="left" vertical="center" wrapText="1"/>
    </xf>
    <xf numFmtId="0" fontId="5" fillId="4" borderId="31" xfId="2" applyFont="1" applyFill="1" applyBorder="1" applyAlignment="1">
      <alignment horizontal="left" vertical="center" wrapText="1"/>
    </xf>
    <xf numFmtId="0" fontId="5" fillId="4" borderId="32" xfId="2" applyFont="1" applyFill="1" applyBorder="1" applyAlignment="1">
      <alignment horizontal="left" vertical="center" wrapText="1"/>
    </xf>
    <xf numFmtId="0" fontId="5" fillId="0" borderId="11" xfId="2" applyFont="1" applyFill="1" applyBorder="1" applyAlignment="1">
      <alignment horizontal="left" vertical="center" wrapText="1"/>
    </xf>
    <xf numFmtId="0" fontId="5" fillId="0" borderId="12" xfId="2" applyFont="1" applyFill="1" applyBorder="1" applyAlignment="1">
      <alignment horizontal="left" vertical="center" wrapText="1"/>
    </xf>
    <xf numFmtId="0" fontId="21" fillId="0" borderId="11" xfId="2" applyFont="1" applyBorder="1" applyAlignment="1">
      <alignment horizontal="left"/>
    </xf>
    <xf numFmtId="0" fontId="21" fillId="0" borderId="12" xfId="2" applyFont="1" applyBorder="1" applyAlignment="1">
      <alignment horizontal="left"/>
    </xf>
    <xf numFmtId="0" fontId="21" fillId="0" borderId="11" xfId="2" applyFont="1" applyBorder="1" applyAlignment="1">
      <alignment horizontal="left" wrapText="1"/>
    </xf>
    <xf numFmtId="0" fontId="21" fillId="0" borderId="12" xfId="2" applyFont="1" applyBorder="1" applyAlignment="1">
      <alignment horizontal="left" wrapText="1"/>
    </xf>
    <xf numFmtId="190" fontId="6" fillId="0" borderId="29" xfId="2" applyNumberFormat="1" applyFont="1" applyBorder="1" applyAlignment="1">
      <alignment horizontal="center" vertical="top"/>
    </xf>
    <xf numFmtId="190" fontId="6" fillId="0" borderId="14" xfId="2" applyNumberFormat="1" applyFont="1" applyBorder="1" applyAlignment="1">
      <alignment horizontal="center" vertical="top"/>
    </xf>
    <xf numFmtId="190" fontId="6" fillId="0" borderId="21" xfId="2" applyNumberFormat="1" applyFont="1" applyBorder="1" applyAlignment="1">
      <alignment horizontal="center" vertical="top"/>
    </xf>
    <xf numFmtId="0" fontId="5" fillId="4" borderId="11" xfId="2" applyFont="1" applyFill="1" applyBorder="1" applyAlignment="1">
      <alignment horizontal="center" vertical="top" wrapText="1"/>
    </xf>
    <xf numFmtId="0" fontId="5" fillId="4" borderId="12" xfId="2" applyFont="1" applyFill="1" applyBorder="1" applyAlignment="1">
      <alignment horizontal="center" vertical="top" wrapText="1"/>
    </xf>
    <xf numFmtId="0" fontId="5" fillId="2" borderId="24" xfId="2" applyFont="1" applyFill="1" applyBorder="1" applyAlignment="1">
      <alignment horizontal="left" vertical="top" wrapText="1"/>
    </xf>
    <xf numFmtId="0" fontId="5" fillId="2" borderId="25" xfId="2" applyFont="1" applyFill="1" applyBorder="1" applyAlignment="1">
      <alignment horizontal="left" vertical="top" wrapText="1"/>
    </xf>
    <xf numFmtId="0" fontId="5" fillId="2" borderId="26" xfId="2" applyFont="1" applyFill="1" applyBorder="1" applyAlignment="1">
      <alignment horizontal="left" vertical="top" wrapText="1"/>
    </xf>
    <xf numFmtId="0" fontId="5" fillId="2" borderId="24" xfId="2" applyFont="1" applyFill="1" applyBorder="1" applyAlignment="1">
      <alignment horizontal="left" vertical="center" wrapText="1"/>
    </xf>
    <xf numFmtId="0" fontId="5" fillId="2" borderId="25" xfId="2" applyFont="1" applyFill="1" applyBorder="1" applyAlignment="1">
      <alignment horizontal="left" vertical="center" wrapText="1"/>
    </xf>
    <xf numFmtId="0" fontId="5" fillId="2" borderId="26" xfId="2" applyFont="1" applyFill="1" applyBorder="1" applyAlignment="1">
      <alignment horizontal="left" vertical="center" wrapText="1"/>
    </xf>
    <xf numFmtId="0" fontId="15" fillId="0" borderId="0" xfId="2" applyFont="1" applyBorder="1" applyAlignment="1">
      <alignment horizontal="center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5" xfId="2" applyFont="1" applyBorder="1" applyAlignment="1">
      <alignment horizontal="center"/>
    </xf>
    <xf numFmtId="0" fontId="5" fillId="0" borderId="11" xfId="2" applyFont="1" applyBorder="1" applyAlignment="1">
      <alignment horizontal="left" vertical="top" wrapText="1"/>
    </xf>
    <xf numFmtId="0" fontId="5" fillId="0" borderId="12" xfId="2" applyFont="1" applyBorder="1" applyAlignment="1">
      <alignment horizontal="left" vertical="top" wrapText="1"/>
    </xf>
    <xf numFmtId="0" fontId="5" fillId="2" borderId="7" xfId="2" applyFont="1" applyFill="1" applyBorder="1" applyAlignment="1">
      <alignment horizontal="left"/>
    </xf>
    <xf numFmtId="0" fontId="5" fillId="2" borderId="9" xfId="2" applyFont="1" applyFill="1" applyBorder="1" applyAlignment="1">
      <alignment horizontal="left"/>
    </xf>
    <xf numFmtId="0" fontId="5" fillId="2" borderId="8" xfId="2" applyFont="1" applyFill="1" applyBorder="1" applyAlignment="1">
      <alignment horizontal="left"/>
    </xf>
    <xf numFmtId="0" fontId="21" fillId="0" borderId="11" xfId="2" applyFont="1" applyFill="1" applyBorder="1" applyAlignment="1">
      <alignment horizontal="left" vertical="top" wrapText="1"/>
    </xf>
    <xf numFmtId="0" fontId="21" fillId="0" borderId="12" xfId="2" applyFont="1" applyFill="1" applyBorder="1" applyAlignment="1">
      <alignment horizontal="left" vertical="top" wrapText="1"/>
    </xf>
    <xf numFmtId="0" fontId="9" fillId="2" borderId="24" xfId="2" applyFont="1" applyFill="1" applyBorder="1" applyAlignment="1">
      <alignment horizontal="left" vertical="center"/>
    </xf>
    <xf numFmtId="0" fontId="9" fillId="2" borderId="25" xfId="2" applyFont="1" applyFill="1" applyBorder="1" applyAlignment="1">
      <alignment horizontal="left" vertical="center"/>
    </xf>
    <xf numFmtId="0" fontId="9" fillId="2" borderId="26" xfId="2" applyFont="1" applyFill="1" applyBorder="1" applyAlignment="1">
      <alignment horizontal="left" vertical="center"/>
    </xf>
    <xf numFmtId="0" fontId="12" fillId="0" borderId="28" xfId="2" applyFont="1" applyBorder="1" applyAlignment="1">
      <alignment horizontal="left" vertical="top" wrapText="1"/>
    </xf>
    <xf numFmtId="0" fontId="12" fillId="0" borderId="32" xfId="2" applyFont="1" applyBorder="1" applyAlignment="1">
      <alignment horizontal="left" vertical="top" wrapText="1"/>
    </xf>
    <xf numFmtId="189" fontId="13" fillId="0" borderId="13" xfId="2" applyNumberFormat="1" applyFont="1" applyBorder="1" applyAlignment="1">
      <alignment horizontal="left" vertical="top" wrapText="1"/>
    </xf>
    <xf numFmtId="189" fontId="13" fillId="0" borderId="12" xfId="2" applyNumberFormat="1" applyFont="1" applyBorder="1" applyAlignment="1">
      <alignment horizontal="left" vertical="top" wrapText="1"/>
    </xf>
    <xf numFmtId="0" fontId="10" fillId="0" borderId="9" xfId="2" applyFont="1" applyBorder="1" applyAlignment="1">
      <alignment horizontal="center" vertical="center"/>
    </xf>
    <xf numFmtId="0" fontId="12" fillId="0" borderId="4" xfId="2" applyFont="1" applyBorder="1" applyAlignment="1">
      <alignment vertical="center"/>
    </xf>
    <xf numFmtId="188" fontId="9" fillId="0" borderId="4" xfId="1" applyNumberFormat="1" applyFont="1" applyBorder="1" applyAlignment="1">
      <alignment vertical="center"/>
    </xf>
  </cellXfs>
  <cellStyles count="27">
    <cellStyle name="Comma" xfId="1" builtinId="3"/>
    <cellStyle name="Comma 2" xfId="4"/>
    <cellStyle name="Comma 3" xfId="5"/>
    <cellStyle name="Comma 4" xfId="6"/>
    <cellStyle name="Comma 4 2" xfId="7"/>
    <cellStyle name="Comma 5" xfId="8"/>
    <cellStyle name="Comma 6" xfId="9"/>
    <cellStyle name="Comma 6 2" xfId="10"/>
    <cellStyle name="Comma 7" xfId="11"/>
    <cellStyle name="Comma 8" xfId="12"/>
    <cellStyle name="Comma 8 2" xfId="13"/>
    <cellStyle name="Normal" xfId="0" builtinId="0"/>
    <cellStyle name="Normal 2" xfId="2"/>
    <cellStyle name="Normal 2 2" xfId="14"/>
    <cellStyle name="Normal 3" xfId="15"/>
    <cellStyle name="Normal 4" xfId="3"/>
    <cellStyle name="Normal 5" xfId="16"/>
    <cellStyle name="Normal 6" xfId="17"/>
    <cellStyle name="Normal 6 2" xfId="18"/>
    <cellStyle name="Normal 7" xfId="19"/>
    <cellStyle name="เครื่องหมายจุลภาค 2" xfId="20"/>
    <cellStyle name="เครื่องหมายจุลภาค 3" xfId="21"/>
    <cellStyle name="เครื่องหมายจุลภาค 4" xfId="22"/>
    <cellStyle name="ปกติ 2" xfId="23"/>
    <cellStyle name="ปกติ 2 2" xfId="24"/>
    <cellStyle name="ปกติ 3" xfId="25"/>
    <cellStyle name="ปกติ 8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W/&#3591;&#3634;&#3609;&#3649;&#3612;&#3609;/&#3649;&#3610;&#3610;&#3615;&#3629;&#3619;&#3660;&#3617;&#3649;&#3592;&#3657;&#3591;&#3588;&#3603;&#3632;&#3592;&#3633;&#3604;&#3607;&#3635;&#3649;&#3612;&#3609;/&#3649;&#3610;&#3610;&#3615;&#3629;&#3619;&#3660;&#3617;&#3592;&#3633;&#3604;&#3607;&#3635;&#3649;&#3612;&#3609;&#3611;&#3619;&#3632;&#3592;&#3635;&#3611;&#3637;/&#3592;&#3633;&#3604;&#3648;&#3619;&#3637;&#3618;&#3591;&#3648;&#3621;&#3656;&#3617;/(&#3650;&#3588;&#3619;&#3591;&#3585;&#3634;&#3619;)%20&#3649;&#3612;&#3609;&#3611;&#3599;&#3636;&#3610;&#3633;&#3605;&#3636;&#3591;&#3634;&#3609;&#3611;&#3619;&#3632;&#3592;&#3635;&#3611;&#3637;%202560%20%20.xlsx%20&#3649;&#3585;&#3657;&#3652;&#3586;4%208-11-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พันธกิจที่ 1"/>
      <sheetName val="พันธกิจที่ 2"/>
      <sheetName val="พันธกิจที่3"/>
      <sheetName val="พันธกิจที่4"/>
      <sheetName val="นิติการ"/>
      <sheetName val="Sheet1"/>
      <sheetName val="Sheet2"/>
    </sheetNames>
    <sheetDataSet>
      <sheetData sheetId="0">
        <row r="11">
          <cell r="E11">
            <v>99776640</v>
          </cell>
          <cell r="F11">
            <v>171558000</v>
          </cell>
          <cell r="G11">
            <v>33000</v>
          </cell>
          <cell r="H11">
            <v>265040</v>
          </cell>
          <cell r="I11">
            <v>0</v>
          </cell>
        </row>
        <row r="344">
          <cell r="E344">
            <v>39958870</v>
          </cell>
          <cell r="F344">
            <v>82016000</v>
          </cell>
          <cell r="G344">
            <v>162000</v>
          </cell>
          <cell r="H344">
            <v>46100</v>
          </cell>
          <cell r="I344">
            <v>60000</v>
          </cell>
        </row>
        <row r="492">
          <cell r="E492">
            <v>39526950</v>
          </cell>
          <cell r="F492">
            <v>85653000</v>
          </cell>
          <cell r="G492">
            <v>10000</v>
          </cell>
          <cell r="H492">
            <v>100000</v>
          </cell>
          <cell r="I492">
            <v>0</v>
          </cell>
        </row>
        <row r="591">
          <cell r="E591">
            <v>26426530</v>
          </cell>
          <cell r="F591">
            <v>62284000</v>
          </cell>
          <cell r="G591">
            <v>65000</v>
          </cell>
          <cell r="H591">
            <v>0</v>
          </cell>
          <cell r="I591">
            <v>0</v>
          </cell>
        </row>
        <row r="643">
          <cell r="E643">
            <v>6832660</v>
          </cell>
          <cell r="F643">
            <v>235536600</v>
          </cell>
          <cell r="G643">
            <v>65000</v>
          </cell>
          <cell r="H643">
            <v>0</v>
          </cell>
          <cell r="I643">
            <v>0</v>
          </cell>
        </row>
        <row r="647">
          <cell r="E647">
            <v>22790000</v>
          </cell>
          <cell r="F647">
            <v>64315000</v>
          </cell>
          <cell r="G647">
            <v>45000</v>
          </cell>
          <cell r="H647">
            <v>0</v>
          </cell>
          <cell r="I647">
            <v>0</v>
          </cell>
        </row>
        <row r="673">
          <cell r="E673">
            <v>50072750</v>
          </cell>
          <cell r="F673">
            <v>73490880</v>
          </cell>
          <cell r="G673">
            <v>228280</v>
          </cell>
          <cell r="H673">
            <v>0</v>
          </cell>
          <cell r="I673">
            <v>65000</v>
          </cell>
        </row>
        <row r="717">
          <cell r="G717">
            <v>0</v>
          </cell>
          <cell r="H717">
            <v>0</v>
          </cell>
          <cell r="I717">
            <v>0</v>
          </cell>
        </row>
        <row r="718">
          <cell r="E718">
            <v>16517350</v>
          </cell>
          <cell r="F718">
            <v>1000000</v>
          </cell>
          <cell r="G718">
            <v>0</v>
          </cell>
          <cell r="H718">
            <v>0</v>
          </cell>
          <cell r="I718">
            <v>0</v>
          </cell>
        </row>
        <row r="722">
          <cell r="E722">
            <v>15000000</v>
          </cell>
          <cell r="F722">
            <v>10260000</v>
          </cell>
          <cell r="G722">
            <v>30000</v>
          </cell>
          <cell r="H722">
            <v>0</v>
          </cell>
          <cell r="I722">
            <v>20000</v>
          </cell>
        </row>
        <row r="731">
          <cell r="E731">
            <v>15150000</v>
          </cell>
          <cell r="F731">
            <v>10325000</v>
          </cell>
          <cell r="G731">
            <v>45000</v>
          </cell>
          <cell r="H731">
            <v>0</v>
          </cell>
          <cell r="I731">
            <v>0</v>
          </cell>
        </row>
        <row r="750">
          <cell r="E750">
            <v>22679000</v>
          </cell>
          <cell r="F750">
            <v>60030000</v>
          </cell>
          <cell r="G750">
            <v>0</v>
          </cell>
          <cell r="H750">
            <v>0</v>
          </cell>
          <cell r="I750">
            <v>0</v>
          </cell>
        </row>
        <row r="768">
          <cell r="E768">
            <v>22500000</v>
          </cell>
          <cell r="F768">
            <v>60030000</v>
          </cell>
          <cell r="G768">
            <v>0</v>
          </cell>
          <cell r="H768">
            <v>0</v>
          </cell>
          <cell r="I768">
            <v>0</v>
          </cell>
        </row>
      </sheetData>
      <sheetData sheetId="1">
        <row r="11">
          <cell r="E11">
            <v>0</v>
          </cell>
          <cell r="F11">
            <v>540000</v>
          </cell>
          <cell r="G11">
            <v>0</v>
          </cell>
          <cell r="H11">
            <v>0</v>
          </cell>
          <cell r="I11">
            <v>0</v>
          </cell>
        </row>
        <row r="18">
          <cell r="E18">
            <v>1839300</v>
          </cell>
          <cell r="F18">
            <v>4360000</v>
          </cell>
          <cell r="G18">
            <v>0</v>
          </cell>
          <cell r="H18">
            <v>0</v>
          </cell>
          <cell r="I18">
            <v>0</v>
          </cell>
        </row>
        <row r="155">
          <cell r="E155">
            <v>0</v>
          </cell>
          <cell r="F155">
            <v>200000</v>
          </cell>
          <cell r="G155">
            <v>0</v>
          </cell>
          <cell r="H155">
            <v>0</v>
          </cell>
          <cell r="I155">
            <v>0</v>
          </cell>
        </row>
        <row r="156">
          <cell r="F156">
            <v>482000</v>
          </cell>
        </row>
        <row r="157">
          <cell r="E157">
            <v>0</v>
          </cell>
        </row>
        <row r="160">
          <cell r="E160">
            <v>0</v>
          </cell>
          <cell r="F160">
            <v>14000</v>
          </cell>
          <cell r="G160">
            <v>0</v>
          </cell>
          <cell r="H160">
            <v>0</v>
          </cell>
          <cell r="I160">
            <v>0</v>
          </cell>
        </row>
        <row r="161">
          <cell r="F161">
            <v>240000</v>
          </cell>
        </row>
        <row r="162">
          <cell r="E162">
            <v>0</v>
          </cell>
          <cell r="G162">
            <v>0</v>
          </cell>
          <cell r="H162">
            <v>0</v>
          </cell>
          <cell r="I162">
            <v>0</v>
          </cell>
        </row>
        <row r="167">
          <cell r="E167">
            <v>22527000</v>
          </cell>
          <cell r="F167">
            <v>60372000</v>
          </cell>
          <cell r="G167">
            <v>140000</v>
          </cell>
          <cell r="H167">
            <v>0</v>
          </cell>
          <cell r="I167">
            <v>0</v>
          </cell>
        </row>
      </sheetData>
      <sheetData sheetId="2">
        <row r="11">
          <cell r="E11">
            <v>40450670</v>
          </cell>
          <cell r="F11">
            <v>70688700</v>
          </cell>
          <cell r="G11">
            <v>42000</v>
          </cell>
          <cell r="H11">
            <v>0</v>
          </cell>
          <cell r="I11">
            <v>0</v>
          </cell>
        </row>
        <row r="117">
          <cell r="E117">
            <v>4649500</v>
          </cell>
          <cell r="F117">
            <v>50965300</v>
          </cell>
          <cell r="G117">
            <v>0</v>
          </cell>
          <cell r="H117">
            <v>0</v>
          </cell>
          <cell r="I117">
            <v>0</v>
          </cell>
        </row>
      </sheetData>
      <sheetData sheetId="3">
        <row r="12">
          <cell r="E12">
            <v>22510000</v>
          </cell>
          <cell r="F12">
            <v>71670000</v>
          </cell>
          <cell r="G12">
            <v>0</v>
          </cell>
          <cell r="H12">
            <v>0</v>
          </cell>
          <cell r="I12">
            <v>0</v>
          </cell>
        </row>
        <row r="17">
          <cell r="E17">
            <v>0</v>
          </cell>
          <cell r="F17">
            <v>213000</v>
          </cell>
          <cell r="G17">
            <v>0</v>
          </cell>
          <cell r="H17">
            <v>0</v>
          </cell>
          <cell r="I17">
            <v>0</v>
          </cell>
        </row>
        <row r="26">
          <cell r="E26">
            <v>72300</v>
          </cell>
          <cell r="F26">
            <v>4079200</v>
          </cell>
          <cell r="G26">
            <v>0</v>
          </cell>
          <cell r="H26">
            <v>85800</v>
          </cell>
          <cell r="I26">
            <v>24900</v>
          </cell>
        </row>
        <row r="161">
          <cell r="E161">
            <v>0</v>
          </cell>
          <cell r="F161">
            <v>230000</v>
          </cell>
          <cell r="G161">
            <v>0</v>
          </cell>
          <cell r="H161">
            <v>0</v>
          </cell>
          <cell r="I161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O125"/>
  <sheetViews>
    <sheetView view="pageBreakPreview" topLeftCell="A74" zoomScale="70" zoomScaleNormal="100" zoomScaleSheetLayoutView="70" workbookViewId="0">
      <selection activeCell="F80" sqref="F80"/>
    </sheetView>
  </sheetViews>
  <sheetFormatPr defaultColWidth="9" defaultRowHeight="23.25" x14ac:dyDescent="0.2"/>
  <cols>
    <col min="1" max="1" width="7.625" style="163" customWidth="1"/>
    <col min="2" max="2" width="15.875" style="163" customWidth="1"/>
    <col min="3" max="3" width="7.125" style="163" customWidth="1"/>
    <col min="4" max="4" width="8.375" style="163" customWidth="1"/>
    <col min="5" max="5" width="3.375" style="163" customWidth="1"/>
    <col min="6" max="6" width="7.625" style="163" customWidth="1"/>
    <col min="7" max="7" width="4.375" style="164" customWidth="1"/>
    <col min="8" max="9" width="21.375" style="164" customWidth="1"/>
    <col min="10" max="10" width="24.375" style="165" customWidth="1"/>
    <col min="11" max="13" width="13.625" style="165" customWidth="1"/>
    <col min="14" max="14" width="13.625" style="166" customWidth="1"/>
    <col min="15" max="15" width="11.125" style="167" bestFit="1" customWidth="1"/>
    <col min="16" max="16384" width="9" style="167"/>
  </cols>
  <sheetData>
    <row r="1" spans="1:14" s="90" customFormat="1" ht="36.75" customHeight="1" x14ac:dyDescent="0.2">
      <c r="A1" s="184"/>
      <c r="B1" s="184"/>
      <c r="C1" s="604" t="s">
        <v>143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</row>
    <row r="2" spans="1:14" s="168" customFormat="1" ht="21" customHeight="1" x14ac:dyDescent="0.2">
      <c r="A2" s="91"/>
      <c r="B2" s="92"/>
      <c r="C2" s="92"/>
      <c r="D2" s="92"/>
      <c r="E2" s="93"/>
      <c r="F2" s="92"/>
      <c r="G2" s="94"/>
      <c r="H2" s="94"/>
      <c r="I2" s="94"/>
      <c r="J2" s="95"/>
      <c r="K2" s="606" t="s">
        <v>117</v>
      </c>
      <c r="L2" s="607"/>
      <c r="M2" s="607"/>
      <c r="N2" s="608"/>
    </row>
    <row r="3" spans="1:14" s="169" customFormat="1" ht="26.1" customHeight="1" x14ac:dyDescent="0.2">
      <c r="A3" s="603" t="s">
        <v>139</v>
      </c>
      <c r="B3" s="604"/>
      <c r="C3" s="604"/>
      <c r="D3" s="604"/>
      <c r="E3" s="604"/>
      <c r="F3" s="604"/>
      <c r="G3" s="604"/>
      <c r="H3" s="604"/>
      <c r="I3" s="604"/>
      <c r="J3" s="605"/>
      <c r="K3" s="96" t="s">
        <v>115</v>
      </c>
      <c r="L3" s="96" t="s">
        <v>115</v>
      </c>
      <c r="M3" s="96" t="s">
        <v>115</v>
      </c>
      <c r="N3" s="609" t="s">
        <v>97</v>
      </c>
    </row>
    <row r="4" spans="1:14" s="168" customFormat="1" ht="26.1" customHeight="1" x14ac:dyDescent="0.2">
      <c r="A4" s="197"/>
      <c r="B4" s="198"/>
      <c r="C4" s="97"/>
      <c r="D4" s="97"/>
      <c r="E4" s="98"/>
      <c r="F4" s="97"/>
      <c r="G4" s="99"/>
      <c r="H4" s="99"/>
      <c r="I4" s="99"/>
      <c r="J4" s="100"/>
      <c r="K4" s="100" t="s">
        <v>116</v>
      </c>
      <c r="L4" s="100" t="s">
        <v>96</v>
      </c>
      <c r="M4" s="100" t="s">
        <v>142</v>
      </c>
      <c r="N4" s="610"/>
    </row>
    <row r="5" spans="1:14" s="173" customFormat="1" ht="26.25" x14ac:dyDescent="0.2">
      <c r="A5" s="101" t="s">
        <v>98</v>
      </c>
      <c r="B5" s="102" t="s">
        <v>99</v>
      </c>
      <c r="C5" s="103"/>
      <c r="D5" s="104"/>
      <c r="E5" s="103"/>
      <c r="F5" s="105"/>
      <c r="G5" s="106"/>
      <c r="H5" s="106"/>
      <c r="I5" s="106"/>
      <c r="J5" s="107"/>
      <c r="K5" s="185">
        <f>SUM(K6)</f>
        <v>377230750</v>
      </c>
      <c r="L5" s="185">
        <f t="shared" ref="L5:N5" si="0">SUM(L6)</f>
        <v>916498480</v>
      </c>
      <c r="M5" s="185">
        <f t="shared" si="0"/>
        <v>1239420</v>
      </c>
      <c r="N5" s="185">
        <f t="shared" si="0"/>
        <v>1294968650</v>
      </c>
    </row>
    <row r="6" spans="1:14" s="115" customFormat="1" x14ac:dyDescent="0.2">
      <c r="A6" s="108"/>
      <c r="B6" s="109" t="s">
        <v>100</v>
      </c>
      <c r="C6" s="110" t="s">
        <v>101</v>
      </c>
      <c r="D6" s="111"/>
      <c r="E6" s="112"/>
      <c r="F6" s="110"/>
      <c r="G6" s="113"/>
      <c r="H6" s="113"/>
      <c r="I6" s="113"/>
      <c r="J6" s="114"/>
      <c r="K6" s="190">
        <f>SUM(K7,K42)</f>
        <v>377230750</v>
      </c>
      <c r="L6" s="190">
        <f t="shared" ref="L6:M6" si="1">SUM(L7,L42)</f>
        <v>916498480</v>
      </c>
      <c r="M6" s="190">
        <f t="shared" si="1"/>
        <v>1239420</v>
      </c>
      <c r="N6" s="190">
        <f>SUM(K6:M6)</f>
        <v>1294968650</v>
      </c>
    </row>
    <row r="7" spans="1:14" s="117" customFormat="1" x14ac:dyDescent="0.2">
      <c r="A7" s="116"/>
      <c r="C7" s="118" t="s">
        <v>102</v>
      </c>
      <c r="D7" s="119" t="s">
        <v>5</v>
      </c>
      <c r="E7" s="120"/>
      <c r="F7" s="121"/>
      <c r="G7" s="122"/>
      <c r="H7" s="122"/>
      <c r="I7" s="122"/>
      <c r="J7" s="123"/>
      <c r="K7" s="191">
        <f>SUM(K8,K25,K33)</f>
        <v>205688990</v>
      </c>
      <c r="L7" s="191">
        <f t="shared" ref="L7:N7" si="2">SUM(L8,L25,L33)</f>
        <v>401511000</v>
      </c>
      <c r="M7" s="191">
        <f t="shared" si="2"/>
        <v>741140</v>
      </c>
      <c r="N7" s="191">
        <f t="shared" si="2"/>
        <v>607941130</v>
      </c>
    </row>
    <row r="8" spans="1:14" s="117" customFormat="1" x14ac:dyDescent="0.2">
      <c r="A8" s="116"/>
      <c r="C8" s="118"/>
      <c r="D8" s="118" t="s">
        <v>103</v>
      </c>
      <c r="E8" s="124" t="s">
        <v>104</v>
      </c>
      <c r="F8" s="125"/>
      <c r="G8" s="122"/>
      <c r="H8" s="122"/>
      <c r="I8" s="122"/>
      <c r="J8" s="123"/>
      <c r="K8" s="191">
        <f>SUM(K9,K18)</f>
        <v>139735510</v>
      </c>
      <c r="L8" s="191">
        <f t="shared" ref="L8:N8" si="3">SUM(L9,L18)</f>
        <v>253574000</v>
      </c>
      <c r="M8" s="191">
        <f t="shared" si="3"/>
        <v>566140</v>
      </c>
      <c r="N8" s="191">
        <f t="shared" si="3"/>
        <v>393875650</v>
      </c>
    </row>
    <row r="9" spans="1:14" s="201" customFormat="1" x14ac:dyDescent="0.2">
      <c r="A9" s="204"/>
      <c r="C9" s="205"/>
      <c r="D9" s="205"/>
      <c r="E9" s="206"/>
      <c r="F9" s="206" t="s">
        <v>105</v>
      </c>
      <c r="G9" s="207" t="s">
        <v>6</v>
      </c>
      <c r="H9" s="202" t="s">
        <v>7</v>
      </c>
      <c r="I9" s="202"/>
      <c r="J9" s="208"/>
      <c r="K9" s="192">
        <f>SUM('[1]พันธกิจที่ 1'!$E$11)</f>
        <v>99776640</v>
      </c>
      <c r="L9" s="192">
        <f>SUM('[1]พันธกิจที่ 1'!$F$11)</f>
        <v>171558000</v>
      </c>
      <c r="M9" s="192">
        <f>SUM('[1]พันธกิจที่ 1'!$G$11:$I$11)</f>
        <v>298040</v>
      </c>
      <c r="N9" s="209">
        <f>SUM(K9:M9)</f>
        <v>271632680</v>
      </c>
    </row>
    <row r="10" spans="1:14" s="201" customFormat="1" hidden="1" x14ac:dyDescent="0.2">
      <c r="A10" s="204"/>
      <c r="C10" s="205"/>
      <c r="D10" s="205"/>
      <c r="F10" s="202"/>
      <c r="G10" s="207"/>
      <c r="H10" s="210">
        <v>1</v>
      </c>
      <c r="I10" s="210"/>
      <c r="J10" s="208" t="s">
        <v>8</v>
      </c>
      <c r="K10" s="192"/>
      <c r="L10" s="192"/>
      <c r="M10" s="192"/>
      <c r="N10" s="209">
        <f t="shared" ref="N10:N24" si="4">SUM(K10:M10)</f>
        <v>0</v>
      </c>
    </row>
    <row r="11" spans="1:14" s="201" customFormat="1" hidden="1" x14ac:dyDescent="0.2">
      <c r="A11" s="204"/>
      <c r="C11" s="205"/>
      <c r="D11" s="205"/>
      <c r="F11" s="202"/>
      <c r="G11" s="207"/>
      <c r="H11" s="210">
        <v>2</v>
      </c>
      <c r="I11" s="210"/>
      <c r="J11" s="208" t="s">
        <v>9</v>
      </c>
      <c r="K11" s="192"/>
      <c r="L11" s="192"/>
      <c r="M11" s="192"/>
      <c r="N11" s="209">
        <f t="shared" si="4"/>
        <v>0</v>
      </c>
    </row>
    <row r="12" spans="1:14" s="201" customFormat="1" hidden="1" x14ac:dyDescent="0.2">
      <c r="A12" s="204"/>
      <c r="C12" s="205"/>
      <c r="D12" s="205"/>
      <c r="F12" s="202"/>
      <c r="G12" s="207"/>
      <c r="H12" s="210">
        <v>3</v>
      </c>
      <c r="I12" s="210"/>
      <c r="J12" s="208" t="s">
        <v>10</v>
      </c>
      <c r="K12" s="192"/>
      <c r="L12" s="192"/>
      <c r="M12" s="192"/>
      <c r="N12" s="209">
        <f t="shared" si="4"/>
        <v>0</v>
      </c>
    </row>
    <row r="13" spans="1:14" s="201" customFormat="1" hidden="1" x14ac:dyDescent="0.2">
      <c r="A13" s="204"/>
      <c r="C13" s="205"/>
      <c r="D13" s="205"/>
      <c r="F13" s="202"/>
      <c r="G13" s="207"/>
      <c r="H13" s="210">
        <v>4</v>
      </c>
      <c r="I13" s="210"/>
      <c r="J13" s="208" t="s">
        <v>11</v>
      </c>
      <c r="K13" s="192"/>
      <c r="L13" s="192"/>
      <c r="M13" s="192"/>
      <c r="N13" s="209">
        <f t="shared" si="4"/>
        <v>0</v>
      </c>
    </row>
    <row r="14" spans="1:14" s="201" customFormat="1" hidden="1" x14ac:dyDescent="0.2">
      <c r="A14" s="204"/>
      <c r="C14" s="205"/>
      <c r="D14" s="205"/>
      <c r="F14" s="202"/>
      <c r="G14" s="207"/>
      <c r="H14" s="210">
        <v>5</v>
      </c>
      <c r="I14" s="210"/>
      <c r="J14" s="208" t="s">
        <v>12</v>
      </c>
      <c r="K14" s="192"/>
      <c r="L14" s="192"/>
      <c r="M14" s="192"/>
      <c r="N14" s="209">
        <f t="shared" si="4"/>
        <v>0</v>
      </c>
    </row>
    <row r="15" spans="1:14" s="201" customFormat="1" hidden="1" x14ac:dyDescent="0.2">
      <c r="A15" s="204"/>
      <c r="C15" s="205"/>
      <c r="D15" s="205"/>
      <c r="F15" s="202"/>
      <c r="G15" s="207"/>
      <c r="H15" s="210">
        <v>6</v>
      </c>
      <c r="I15" s="210"/>
      <c r="J15" s="208" t="s">
        <v>13</v>
      </c>
      <c r="K15" s="192"/>
      <c r="L15" s="192"/>
      <c r="M15" s="192"/>
      <c r="N15" s="209">
        <f t="shared" si="4"/>
        <v>0</v>
      </c>
    </row>
    <row r="16" spans="1:14" s="201" customFormat="1" hidden="1" x14ac:dyDescent="0.2">
      <c r="A16" s="204"/>
      <c r="C16" s="205"/>
      <c r="D16" s="205"/>
      <c r="F16" s="202"/>
      <c r="G16" s="207"/>
      <c r="H16" s="210">
        <v>7</v>
      </c>
      <c r="I16" s="210"/>
      <c r="J16" s="208" t="s">
        <v>14</v>
      </c>
      <c r="K16" s="192"/>
      <c r="L16" s="192"/>
      <c r="M16" s="192"/>
      <c r="N16" s="209">
        <f t="shared" si="4"/>
        <v>0</v>
      </c>
    </row>
    <row r="17" spans="1:15" s="201" customFormat="1" hidden="1" x14ac:dyDescent="0.2">
      <c r="A17" s="204"/>
      <c r="C17" s="205"/>
      <c r="D17" s="205"/>
      <c r="F17" s="202"/>
      <c r="G17" s="207"/>
      <c r="H17" s="210">
        <v>8</v>
      </c>
      <c r="I17" s="210"/>
      <c r="J17" s="208" t="s">
        <v>15</v>
      </c>
      <c r="K17" s="192"/>
      <c r="L17" s="192"/>
      <c r="M17" s="192"/>
      <c r="N17" s="209">
        <f t="shared" si="4"/>
        <v>0</v>
      </c>
    </row>
    <row r="18" spans="1:15" s="201" customFormat="1" x14ac:dyDescent="0.2">
      <c r="A18" s="204"/>
      <c r="E18" s="211"/>
      <c r="F18" s="206"/>
      <c r="G18" s="212" t="s">
        <v>16</v>
      </c>
      <c r="H18" s="213" t="s">
        <v>137</v>
      </c>
      <c r="I18" s="213"/>
      <c r="J18" s="208"/>
      <c r="K18" s="192">
        <f>SUM('[1]พันธกิจที่ 1'!$E$344)</f>
        <v>39958870</v>
      </c>
      <c r="L18" s="192">
        <f>SUM('[1]พันธกิจที่ 1'!$F$344)</f>
        <v>82016000</v>
      </c>
      <c r="M18" s="192">
        <f>SUM('[1]พันธกิจที่ 1'!$G$344:$I$344)</f>
        <v>268100</v>
      </c>
      <c r="N18" s="209">
        <f>SUM(K18:M18)</f>
        <v>122242970</v>
      </c>
      <c r="O18" s="214"/>
    </row>
    <row r="19" spans="1:15" s="201" customFormat="1" hidden="1" x14ac:dyDescent="0.2">
      <c r="A19" s="204"/>
      <c r="E19" s="215"/>
      <c r="F19" s="216"/>
      <c r="G19" s="217"/>
      <c r="H19" s="210">
        <v>1</v>
      </c>
      <c r="I19" s="210"/>
      <c r="J19" s="208" t="s">
        <v>17</v>
      </c>
      <c r="K19" s="192"/>
      <c r="L19" s="192"/>
      <c r="M19" s="192"/>
      <c r="N19" s="203">
        <f t="shared" si="4"/>
        <v>0</v>
      </c>
    </row>
    <row r="20" spans="1:15" s="201" customFormat="1" hidden="1" x14ac:dyDescent="0.2">
      <c r="A20" s="204"/>
      <c r="E20" s="215"/>
      <c r="F20" s="216"/>
      <c r="G20" s="217"/>
      <c r="H20" s="210">
        <v>2</v>
      </c>
      <c r="I20" s="210"/>
      <c r="J20" s="208" t="s">
        <v>18</v>
      </c>
      <c r="K20" s="192"/>
      <c r="L20" s="192"/>
      <c r="M20" s="192"/>
      <c r="N20" s="203">
        <f t="shared" si="4"/>
        <v>0</v>
      </c>
    </row>
    <row r="21" spans="1:15" s="201" customFormat="1" hidden="1" x14ac:dyDescent="0.2">
      <c r="A21" s="204"/>
      <c r="E21" s="215"/>
      <c r="F21" s="216"/>
      <c r="G21" s="217"/>
      <c r="H21" s="210">
        <v>3</v>
      </c>
      <c r="I21" s="210"/>
      <c r="J21" s="208" t="s">
        <v>19</v>
      </c>
      <c r="K21" s="192"/>
      <c r="L21" s="192"/>
      <c r="M21" s="192"/>
      <c r="N21" s="203">
        <f t="shared" si="4"/>
        <v>0</v>
      </c>
    </row>
    <row r="22" spans="1:15" s="201" customFormat="1" hidden="1" x14ac:dyDescent="0.2">
      <c r="A22" s="204"/>
      <c r="E22" s="215"/>
      <c r="F22" s="216"/>
      <c r="G22" s="217"/>
      <c r="H22" s="210">
        <v>4</v>
      </c>
      <c r="I22" s="210"/>
      <c r="J22" s="208" t="s">
        <v>20</v>
      </c>
      <c r="K22" s="192"/>
      <c r="L22" s="192"/>
      <c r="M22" s="192"/>
      <c r="N22" s="203">
        <f t="shared" si="4"/>
        <v>0</v>
      </c>
    </row>
    <row r="23" spans="1:15" s="201" customFormat="1" hidden="1" x14ac:dyDescent="0.2">
      <c r="A23" s="204"/>
      <c r="E23" s="215"/>
      <c r="F23" s="216"/>
      <c r="G23" s="217"/>
      <c r="H23" s="210">
        <v>5</v>
      </c>
      <c r="I23" s="210"/>
      <c r="J23" s="208" t="s">
        <v>21</v>
      </c>
      <c r="K23" s="192"/>
      <c r="L23" s="192"/>
      <c r="M23" s="192"/>
      <c r="N23" s="203">
        <f t="shared" si="4"/>
        <v>0</v>
      </c>
    </row>
    <row r="24" spans="1:15" s="201" customFormat="1" hidden="1" x14ac:dyDescent="0.2">
      <c r="A24" s="204"/>
      <c r="E24" s="215"/>
      <c r="F24" s="216"/>
      <c r="G24" s="217"/>
      <c r="H24" s="210">
        <v>6</v>
      </c>
      <c r="I24" s="210"/>
      <c r="J24" s="208" t="s">
        <v>22</v>
      </c>
      <c r="K24" s="192"/>
      <c r="L24" s="192"/>
      <c r="M24" s="192"/>
      <c r="N24" s="203">
        <f t="shared" si="4"/>
        <v>0</v>
      </c>
    </row>
    <row r="25" spans="1:15" s="124" customFormat="1" x14ac:dyDescent="0.2">
      <c r="A25" s="126"/>
      <c r="D25" s="118"/>
      <c r="E25" s="252">
        <v>1.2</v>
      </c>
      <c r="F25" s="125" t="s">
        <v>106</v>
      </c>
      <c r="G25" s="133"/>
      <c r="H25" s="133"/>
      <c r="I25" s="133"/>
      <c r="J25" s="127"/>
      <c r="K25" s="187">
        <f>SUM(K26)</f>
        <v>39526950</v>
      </c>
      <c r="L25" s="187">
        <f t="shared" ref="L25:M25" si="5">SUM(L26)</f>
        <v>85653000</v>
      </c>
      <c r="M25" s="187">
        <f t="shared" si="5"/>
        <v>110000</v>
      </c>
      <c r="N25" s="187">
        <f t="shared" ref="N25" si="6">SUM(N26)</f>
        <v>125289950</v>
      </c>
    </row>
    <row r="26" spans="1:15" s="201" customFormat="1" ht="21.75" customHeight="1" x14ac:dyDescent="0.2">
      <c r="A26" s="204"/>
      <c r="E26" s="218"/>
      <c r="F26" s="206" t="s">
        <v>105</v>
      </c>
      <c r="G26" s="201" t="s">
        <v>23</v>
      </c>
      <c r="H26" s="202" t="s">
        <v>138</v>
      </c>
      <c r="I26" s="202"/>
      <c r="J26" s="208"/>
      <c r="K26" s="192">
        <f>SUM('[1]พันธกิจที่ 1'!$E$492)</f>
        <v>39526950</v>
      </c>
      <c r="L26" s="192">
        <f>SUM('[1]พันธกิจที่ 1'!$F$492)</f>
        <v>85653000</v>
      </c>
      <c r="M26" s="192">
        <f>SUM('[1]พันธกิจที่ 1'!$G$492:$I$492)</f>
        <v>110000</v>
      </c>
      <c r="N26" s="192">
        <f>SUM(K26:M26)</f>
        <v>125289950</v>
      </c>
    </row>
    <row r="27" spans="1:15" s="201" customFormat="1" hidden="1" x14ac:dyDescent="0.2">
      <c r="A27" s="204"/>
      <c r="E27" s="205"/>
      <c r="F27" s="206"/>
      <c r="G27" s="217"/>
      <c r="H27" s="210">
        <v>1</v>
      </c>
      <c r="I27" s="210"/>
      <c r="J27" s="208" t="s">
        <v>24</v>
      </c>
      <c r="K27" s="192"/>
      <c r="L27" s="192"/>
      <c r="M27" s="192"/>
      <c r="N27" s="192"/>
      <c r="O27" s="208"/>
    </row>
    <row r="28" spans="1:15" s="201" customFormat="1" hidden="1" x14ac:dyDescent="0.2">
      <c r="A28" s="204"/>
      <c r="E28" s="205"/>
      <c r="F28" s="206"/>
      <c r="G28" s="217"/>
      <c r="H28" s="210">
        <v>2</v>
      </c>
      <c r="I28" s="210"/>
      <c r="J28" s="208" t="s">
        <v>25</v>
      </c>
      <c r="K28" s="192"/>
      <c r="L28" s="192"/>
      <c r="M28" s="192"/>
      <c r="N28" s="192"/>
      <c r="O28" s="208"/>
    </row>
    <row r="29" spans="1:15" s="201" customFormat="1" hidden="1" x14ac:dyDescent="0.2">
      <c r="A29" s="204"/>
      <c r="E29" s="205"/>
      <c r="F29" s="206"/>
      <c r="G29" s="217"/>
      <c r="H29" s="210">
        <v>3</v>
      </c>
      <c r="I29" s="210"/>
      <c r="J29" s="208" t="s">
        <v>26</v>
      </c>
      <c r="K29" s="192"/>
      <c r="L29" s="192"/>
      <c r="M29" s="192"/>
      <c r="N29" s="192"/>
    </row>
    <row r="30" spans="1:15" s="201" customFormat="1" hidden="1" x14ac:dyDescent="0.2">
      <c r="A30" s="204"/>
      <c r="E30" s="205"/>
      <c r="F30" s="206"/>
      <c r="G30" s="217"/>
      <c r="H30" s="210">
        <v>4</v>
      </c>
      <c r="I30" s="210"/>
      <c r="J30" s="208" t="s">
        <v>27</v>
      </c>
      <c r="K30" s="192"/>
      <c r="L30" s="192"/>
      <c r="M30" s="192"/>
      <c r="N30" s="192"/>
    </row>
    <row r="31" spans="1:15" s="201" customFormat="1" hidden="1" x14ac:dyDescent="0.2">
      <c r="A31" s="204"/>
      <c r="E31" s="205"/>
      <c r="F31" s="206"/>
      <c r="G31" s="217"/>
      <c r="H31" s="210">
        <v>5</v>
      </c>
      <c r="I31" s="210"/>
      <c r="J31" s="208" t="s">
        <v>28</v>
      </c>
      <c r="K31" s="192"/>
      <c r="L31" s="192"/>
      <c r="M31" s="192"/>
      <c r="N31" s="192"/>
    </row>
    <row r="32" spans="1:15" s="201" customFormat="1" hidden="1" x14ac:dyDescent="0.2">
      <c r="A32" s="204"/>
      <c r="E32" s="205"/>
      <c r="F32" s="206"/>
      <c r="G32" s="217"/>
      <c r="H32" s="210">
        <v>6</v>
      </c>
      <c r="I32" s="210"/>
      <c r="J32" s="208" t="s">
        <v>29</v>
      </c>
      <c r="K32" s="192"/>
      <c r="L32" s="192"/>
      <c r="M32" s="192"/>
      <c r="N32" s="192"/>
    </row>
    <row r="33" spans="1:15" s="124" customFormat="1" x14ac:dyDescent="0.2">
      <c r="A33" s="126"/>
      <c r="E33" s="252">
        <v>1.3</v>
      </c>
      <c r="F33" s="125" t="s">
        <v>107</v>
      </c>
      <c r="G33" s="133"/>
      <c r="H33" s="133"/>
      <c r="I33" s="133"/>
      <c r="J33" s="127"/>
      <c r="K33" s="188">
        <f>SUM(K34)</f>
        <v>26426530</v>
      </c>
      <c r="L33" s="188">
        <f t="shared" ref="L33:N33" si="7">SUM(L34)</f>
        <v>62284000</v>
      </c>
      <c r="M33" s="188">
        <f t="shared" si="7"/>
        <v>65000</v>
      </c>
      <c r="N33" s="188">
        <f t="shared" si="7"/>
        <v>88775530</v>
      </c>
    </row>
    <row r="34" spans="1:15" s="201" customFormat="1" x14ac:dyDescent="0.2">
      <c r="A34" s="204"/>
      <c r="E34" s="205"/>
      <c r="F34" s="206" t="s">
        <v>105</v>
      </c>
      <c r="G34" s="217" t="s">
        <v>108</v>
      </c>
      <c r="H34" s="219" t="s">
        <v>30</v>
      </c>
      <c r="I34" s="219"/>
      <c r="J34" s="208"/>
      <c r="K34" s="192">
        <f>SUM('[1]พันธกิจที่ 1'!$E$591)</f>
        <v>26426530</v>
      </c>
      <c r="L34" s="192">
        <f>SUM('[1]พันธกิจที่ 1'!$F$591)</f>
        <v>62284000</v>
      </c>
      <c r="M34" s="192">
        <f>SUM('[1]พันธกิจที่ 1'!$G$591:$I$591)</f>
        <v>65000</v>
      </c>
      <c r="N34" s="192">
        <f>SUM(K34:M34)</f>
        <v>88775530</v>
      </c>
    </row>
    <row r="35" spans="1:15" s="124" customFormat="1" hidden="1" x14ac:dyDescent="0.2">
      <c r="A35" s="126"/>
      <c r="E35" s="120"/>
      <c r="F35" s="121"/>
      <c r="G35" s="133"/>
      <c r="H35" s="128">
        <v>1</v>
      </c>
      <c r="I35" s="128"/>
      <c r="J35" s="127" t="s">
        <v>31</v>
      </c>
      <c r="K35" s="174"/>
      <c r="L35" s="174"/>
      <c r="M35" s="174"/>
      <c r="N35" s="174"/>
    </row>
    <row r="36" spans="1:15" s="124" customFormat="1" ht="22.5" hidden="1" customHeight="1" x14ac:dyDescent="0.2">
      <c r="A36" s="126"/>
      <c r="F36" s="125"/>
      <c r="G36" s="133"/>
      <c r="H36" s="128">
        <v>2</v>
      </c>
      <c r="I36" s="128"/>
      <c r="J36" s="127" t="s">
        <v>32</v>
      </c>
      <c r="K36" s="174"/>
      <c r="L36" s="174"/>
      <c r="M36" s="174"/>
      <c r="N36" s="174"/>
    </row>
    <row r="37" spans="1:15" s="124" customFormat="1" ht="22.5" hidden="1" customHeight="1" x14ac:dyDescent="0.2">
      <c r="A37" s="126"/>
      <c r="F37" s="125"/>
      <c r="G37" s="133"/>
      <c r="H37" s="128">
        <v>3</v>
      </c>
      <c r="I37" s="128"/>
      <c r="J37" s="127" t="s">
        <v>33</v>
      </c>
      <c r="K37" s="174"/>
      <c r="L37" s="174"/>
      <c r="M37" s="174"/>
      <c r="N37" s="174"/>
    </row>
    <row r="38" spans="1:15" s="124" customFormat="1" ht="22.5" hidden="1" customHeight="1" x14ac:dyDescent="0.2">
      <c r="A38" s="126"/>
      <c r="F38" s="125"/>
      <c r="G38" s="133"/>
      <c r="H38" s="128">
        <v>4</v>
      </c>
      <c r="I38" s="128"/>
      <c r="J38" s="127" t="s">
        <v>34</v>
      </c>
      <c r="K38" s="174"/>
      <c r="L38" s="174"/>
      <c r="M38" s="174"/>
      <c r="N38" s="174"/>
    </row>
    <row r="39" spans="1:15" s="124" customFormat="1" ht="22.5" hidden="1" customHeight="1" x14ac:dyDescent="0.2">
      <c r="A39" s="126"/>
      <c r="F39" s="125"/>
      <c r="G39" s="133"/>
      <c r="H39" s="128">
        <v>5</v>
      </c>
      <c r="I39" s="128"/>
      <c r="J39" s="127" t="s">
        <v>35</v>
      </c>
      <c r="K39" s="174"/>
      <c r="L39" s="174"/>
      <c r="M39" s="174"/>
      <c r="N39" s="174"/>
    </row>
    <row r="40" spans="1:15" s="124" customFormat="1" hidden="1" x14ac:dyDescent="0.2">
      <c r="A40" s="126"/>
      <c r="F40" s="125"/>
      <c r="G40" s="133"/>
      <c r="H40" s="128">
        <v>6</v>
      </c>
      <c r="I40" s="128"/>
      <c r="J40" s="127" t="s">
        <v>36</v>
      </c>
      <c r="K40" s="174"/>
      <c r="L40" s="174"/>
      <c r="M40" s="174"/>
      <c r="N40" s="174"/>
    </row>
    <row r="41" spans="1:15" s="124" customFormat="1" hidden="1" x14ac:dyDescent="0.2">
      <c r="A41" s="126"/>
      <c r="F41" s="125"/>
      <c r="G41" s="133"/>
      <c r="H41" s="128"/>
      <c r="I41" s="128"/>
      <c r="J41" s="127" t="s">
        <v>37</v>
      </c>
      <c r="K41" s="174"/>
      <c r="L41" s="174"/>
      <c r="M41" s="174"/>
      <c r="N41" s="174"/>
    </row>
    <row r="42" spans="1:15" s="124" customFormat="1" x14ac:dyDescent="0.2">
      <c r="A42" s="126"/>
      <c r="C42" s="120" t="s">
        <v>102</v>
      </c>
      <c r="D42" s="124" t="s">
        <v>118</v>
      </c>
      <c r="E42" s="120"/>
      <c r="F42" s="121"/>
      <c r="G42" s="133"/>
      <c r="H42" s="133"/>
      <c r="I42" s="133"/>
      <c r="J42" s="127"/>
      <c r="K42" s="187">
        <f>SUM(K43,K74)</f>
        <v>171541760</v>
      </c>
      <c r="L42" s="187">
        <f t="shared" ref="L42:N42" si="8">SUM(L43,L74)</f>
        <v>514987480</v>
      </c>
      <c r="M42" s="187">
        <f t="shared" si="8"/>
        <v>498280</v>
      </c>
      <c r="N42" s="187">
        <f t="shared" si="8"/>
        <v>687027520</v>
      </c>
    </row>
    <row r="43" spans="1:15" s="129" customFormat="1" x14ac:dyDescent="0.2">
      <c r="A43" s="134"/>
      <c r="D43" s="129" t="s">
        <v>103</v>
      </c>
      <c r="E43" s="135">
        <v>2.1</v>
      </c>
      <c r="F43" s="119" t="s">
        <v>88</v>
      </c>
      <c r="G43" s="136"/>
      <c r="H43" s="136"/>
      <c r="I43" s="136"/>
      <c r="J43" s="137"/>
      <c r="K43" s="189">
        <f>SUM(K44,K47,K54,K57,K59,K62,K69)</f>
        <v>126362760</v>
      </c>
      <c r="L43" s="189">
        <f t="shared" ref="L43:M43" si="9">SUM(L44,L47,L54,L57,L59,L62,L69)</f>
        <v>394927480</v>
      </c>
      <c r="M43" s="189">
        <f t="shared" si="9"/>
        <v>498280</v>
      </c>
      <c r="N43" s="189">
        <f>SUM(N44:N69)</f>
        <v>521788520</v>
      </c>
    </row>
    <row r="44" spans="1:15" s="201" customFormat="1" x14ac:dyDescent="0.2">
      <c r="A44" s="204"/>
      <c r="E44" s="220"/>
      <c r="F44" s="206" t="s">
        <v>105</v>
      </c>
      <c r="G44" s="217" t="s">
        <v>119</v>
      </c>
      <c r="H44" s="202" t="s">
        <v>38</v>
      </c>
      <c r="I44" s="202"/>
      <c r="J44" s="221"/>
      <c r="K44" s="196">
        <f>SUM('[1]พันธกิจที่ 1'!$E$643)</f>
        <v>6832660</v>
      </c>
      <c r="L44" s="196">
        <f>SUM('[1]พันธกิจที่ 1'!$F$643)</f>
        <v>235536600</v>
      </c>
      <c r="M44" s="196">
        <f>SUM('[1]พันธกิจที่ 1'!$G$643:$I$643)</f>
        <v>65000</v>
      </c>
      <c r="N44" s="192">
        <f>SUM(K44:M44)</f>
        <v>242434260</v>
      </c>
    </row>
    <row r="45" spans="1:15" s="201" customFormat="1" hidden="1" x14ac:dyDescent="0.2">
      <c r="A45" s="204"/>
      <c r="E45" s="205"/>
      <c r="F45" s="206"/>
      <c r="G45" s="217"/>
      <c r="H45" s="210">
        <v>1</v>
      </c>
      <c r="I45" s="210"/>
      <c r="J45" s="208" t="s">
        <v>39</v>
      </c>
      <c r="K45" s="192"/>
      <c r="L45" s="192"/>
      <c r="M45" s="192"/>
      <c r="N45" s="192">
        <f t="shared" ref="N45:N53" si="10">SUM(K45:M45)</f>
        <v>0</v>
      </c>
    </row>
    <row r="46" spans="1:15" s="201" customFormat="1" hidden="1" x14ac:dyDescent="0.2">
      <c r="A46" s="204"/>
      <c r="E46" s="205"/>
      <c r="F46" s="206"/>
      <c r="G46" s="217"/>
      <c r="H46" s="210">
        <v>2</v>
      </c>
      <c r="I46" s="210"/>
      <c r="J46" s="208" t="s">
        <v>40</v>
      </c>
      <c r="K46" s="192"/>
      <c r="L46" s="192"/>
      <c r="M46" s="192"/>
      <c r="N46" s="192">
        <f t="shared" si="10"/>
        <v>0</v>
      </c>
    </row>
    <row r="47" spans="1:15" s="201" customFormat="1" x14ac:dyDescent="0.2">
      <c r="A47" s="204"/>
      <c r="E47" s="205"/>
      <c r="F47" s="206"/>
      <c r="G47" s="217" t="s">
        <v>120</v>
      </c>
      <c r="H47" s="219" t="s">
        <v>41</v>
      </c>
      <c r="I47" s="219"/>
      <c r="J47" s="208"/>
      <c r="K47" s="192">
        <f>SUM('[1]พันธกิจที่ 1'!$E$647)</f>
        <v>22790000</v>
      </c>
      <c r="L47" s="192">
        <f>SUM('[1]พันธกิจที่ 1'!$F$647)</f>
        <v>64315000</v>
      </c>
      <c r="M47" s="192">
        <f>SUM('[1]พันธกิจที่ 1'!$G$647:$I$647)</f>
        <v>45000</v>
      </c>
      <c r="N47" s="192">
        <f>SUM(K47:M47)</f>
        <v>87150000</v>
      </c>
      <c r="O47" s="214"/>
    </row>
    <row r="48" spans="1:15" s="201" customFormat="1" hidden="1" x14ac:dyDescent="0.2">
      <c r="A48" s="204"/>
      <c r="E48" s="205"/>
      <c r="F48" s="206"/>
      <c r="G48" s="217"/>
      <c r="H48" s="210">
        <v>1</v>
      </c>
      <c r="I48" s="210"/>
      <c r="J48" s="208" t="s">
        <v>42</v>
      </c>
      <c r="K48" s="192"/>
      <c r="L48" s="192"/>
      <c r="M48" s="192"/>
      <c r="N48" s="192">
        <f t="shared" si="10"/>
        <v>0</v>
      </c>
    </row>
    <row r="49" spans="1:15" s="201" customFormat="1" hidden="1" x14ac:dyDescent="0.2">
      <c r="A49" s="204"/>
      <c r="E49" s="205"/>
      <c r="F49" s="206"/>
      <c r="G49" s="217"/>
      <c r="H49" s="210">
        <v>2</v>
      </c>
      <c r="I49" s="210"/>
      <c r="J49" s="208" t="s">
        <v>43</v>
      </c>
      <c r="K49" s="192"/>
      <c r="L49" s="192"/>
      <c r="M49" s="192"/>
      <c r="N49" s="192">
        <f t="shared" si="10"/>
        <v>0</v>
      </c>
    </row>
    <row r="50" spans="1:15" s="201" customFormat="1" hidden="1" x14ac:dyDescent="0.2">
      <c r="A50" s="204"/>
      <c r="E50" s="205"/>
      <c r="F50" s="206"/>
      <c r="G50" s="217"/>
      <c r="H50" s="210">
        <v>3</v>
      </c>
      <c r="I50" s="210"/>
      <c r="J50" s="208" t="s">
        <v>44</v>
      </c>
      <c r="K50" s="192"/>
      <c r="L50" s="192"/>
      <c r="M50" s="192"/>
      <c r="N50" s="192">
        <f t="shared" si="10"/>
        <v>0</v>
      </c>
    </row>
    <row r="51" spans="1:15" s="201" customFormat="1" ht="22.5" hidden="1" x14ac:dyDescent="0.2">
      <c r="A51" s="204"/>
      <c r="F51" s="202"/>
      <c r="G51" s="217"/>
      <c r="H51" s="210">
        <v>4</v>
      </c>
      <c r="I51" s="210"/>
      <c r="J51" s="208" t="s">
        <v>45</v>
      </c>
      <c r="K51" s="192"/>
      <c r="L51" s="192"/>
      <c r="M51" s="192"/>
      <c r="N51" s="192">
        <f t="shared" si="10"/>
        <v>0</v>
      </c>
    </row>
    <row r="52" spans="1:15" s="201" customFormat="1" ht="22.5" hidden="1" x14ac:dyDescent="0.2">
      <c r="A52" s="204"/>
      <c r="F52" s="202"/>
      <c r="G52" s="217"/>
      <c r="H52" s="210">
        <v>5</v>
      </c>
      <c r="I52" s="210"/>
      <c r="J52" s="208" t="s">
        <v>46</v>
      </c>
      <c r="K52" s="192"/>
      <c r="L52" s="192"/>
      <c r="M52" s="192"/>
      <c r="N52" s="192">
        <f t="shared" si="10"/>
        <v>0</v>
      </c>
    </row>
    <row r="53" spans="1:15" s="201" customFormat="1" ht="22.5" hidden="1" x14ac:dyDescent="0.2">
      <c r="A53" s="204"/>
      <c r="F53" s="202"/>
      <c r="G53" s="217"/>
      <c r="H53" s="210">
        <v>6</v>
      </c>
      <c r="I53" s="210"/>
      <c r="J53" s="208" t="s">
        <v>47</v>
      </c>
      <c r="K53" s="192"/>
      <c r="L53" s="192"/>
      <c r="M53" s="192"/>
      <c r="N53" s="192">
        <f t="shared" si="10"/>
        <v>0</v>
      </c>
    </row>
    <row r="54" spans="1:15" s="201" customFormat="1" x14ac:dyDescent="0.2">
      <c r="A54" s="204"/>
      <c r="F54" s="206"/>
      <c r="G54" s="217" t="s">
        <v>121</v>
      </c>
      <c r="H54" s="202" t="s">
        <v>141</v>
      </c>
      <c r="I54" s="202"/>
      <c r="J54" s="208"/>
      <c r="K54" s="192">
        <f>SUM('[1]พันธกิจที่ 1'!$E$673)</f>
        <v>50072750</v>
      </c>
      <c r="L54" s="192">
        <f>SUM('[1]พันธกิจที่ 1'!$F$673)</f>
        <v>73490880</v>
      </c>
      <c r="M54" s="192">
        <f>SUM('[1]พันธกิจที่ 1'!$G$673:$I$673)</f>
        <v>293280</v>
      </c>
      <c r="N54" s="192">
        <f>SUM(K54:M54)</f>
        <v>123856910</v>
      </c>
    </row>
    <row r="55" spans="1:15" s="201" customFormat="1" ht="22.5" hidden="1" x14ac:dyDescent="0.2">
      <c r="A55" s="204"/>
      <c r="F55" s="202"/>
      <c r="G55" s="217"/>
      <c r="H55" s="210">
        <v>1</v>
      </c>
      <c r="I55" s="210"/>
      <c r="J55" s="208" t="s">
        <v>48</v>
      </c>
      <c r="K55" s="192"/>
      <c r="L55" s="192"/>
      <c r="M55" s="192"/>
      <c r="N55" s="192">
        <f t="shared" ref="N55:N69" si="11">SUM(K55:M55)</f>
        <v>0</v>
      </c>
    </row>
    <row r="56" spans="1:15" s="201" customFormat="1" ht="22.5" hidden="1" x14ac:dyDescent="0.2">
      <c r="A56" s="204"/>
      <c r="F56" s="202"/>
      <c r="G56" s="217"/>
      <c r="H56" s="210">
        <v>2</v>
      </c>
      <c r="I56" s="210"/>
      <c r="J56" s="208" t="s">
        <v>49</v>
      </c>
      <c r="K56" s="192"/>
      <c r="L56" s="192"/>
      <c r="M56" s="192"/>
      <c r="N56" s="192">
        <f t="shared" si="11"/>
        <v>0</v>
      </c>
    </row>
    <row r="57" spans="1:15" s="201" customFormat="1" x14ac:dyDescent="0.2">
      <c r="A57" s="204"/>
      <c r="E57" s="205"/>
      <c r="F57" s="206"/>
      <c r="G57" s="217" t="s">
        <v>122</v>
      </c>
      <c r="H57" s="202" t="s">
        <v>50</v>
      </c>
      <c r="I57" s="202"/>
      <c r="J57" s="208"/>
      <c r="K57" s="192">
        <v>0</v>
      </c>
      <c r="L57" s="192">
        <v>0</v>
      </c>
      <c r="M57" s="192">
        <f>SUM('[1]พันธกิจที่ 1'!$G$717:$I$717)</f>
        <v>0</v>
      </c>
      <c r="N57" s="192">
        <f t="shared" si="11"/>
        <v>0</v>
      </c>
      <c r="O57" s="214"/>
    </row>
    <row r="58" spans="1:15" s="201" customFormat="1" hidden="1" x14ac:dyDescent="0.2">
      <c r="A58" s="204"/>
      <c r="E58" s="205"/>
      <c r="F58" s="206"/>
      <c r="G58" s="217"/>
      <c r="H58" s="219">
        <v>1</v>
      </c>
      <c r="I58" s="219"/>
      <c r="J58" s="208" t="s">
        <v>51</v>
      </c>
      <c r="K58" s="192"/>
      <c r="L58" s="192"/>
      <c r="M58" s="192"/>
      <c r="N58" s="192">
        <f t="shared" si="11"/>
        <v>0</v>
      </c>
    </row>
    <row r="59" spans="1:15" s="201" customFormat="1" x14ac:dyDescent="0.2">
      <c r="A59" s="204"/>
      <c r="E59" s="205"/>
      <c r="F59" s="206"/>
      <c r="G59" s="217" t="s">
        <v>123</v>
      </c>
      <c r="H59" s="202" t="s">
        <v>52</v>
      </c>
      <c r="I59" s="202"/>
      <c r="J59" s="208"/>
      <c r="K59" s="192">
        <f>SUM('[1]พันธกิจที่ 1'!$E$718)</f>
        <v>16517350</v>
      </c>
      <c r="L59" s="192">
        <f>SUM('[1]พันธกิจที่ 1'!$F$718)</f>
        <v>1000000</v>
      </c>
      <c r="M59" s="192">
        <f>SUM('[1]พันธกิจที่ 1'!$G$718:$I$718)</f>
        <v>0</v>
      </c>
      <c r="N59" s="192">
        <f t="shared" si="11"/>
        <v>17517350</v>
      </c>
      <c r="O59" s="214"/>
    </row>
    <row r="60" spans="1:15" s="201" customFormat="1" hidden="1" x14ac:dyDescent="0.2">
      <c r="A60" s="204"/>
      <c r="E60" s="205"/>
      <c r="F60" s="206"/>
      <c r="G60" s="217"/>
      <c r="H60" s="219">
        <v>1</v>
      </c>
      <c r="I60" s="219"/>
      <c r="J60" s="208" t="s">
        <v>53</v>
      </c>
      <c r="K60" s="192"/>
      <c r="L60" s="192"/>
      <c r="M60" s="192"/>
      <c r="N60" s="192">
        <f t="shared" si="11"/>
        <v>0</v>
      </c>
    </row>
    <row r="61" spans="1:15" s="201" customFormat="1" hidden="1" x14ac:dyDescent="0.2">
      <c r="A61" s="204"/>
      <c r="E61" s="205"/>
      <c r="F61" s="206"/>
      <c r="G61" s="217"/>
      <c r="H61" s="219">
        <v>2</v>
      </c>
      <c r="I61" s="219"/>
      <c r="J61" s="208" t="s">
        <v>54</v>
      </c>
      <c r="K61" s="192"/>
      <c r="L61" s="192"/>
      <c r="M61" s="192"/>
      <c r="N61" s="192">
        <f t="shared" si="11"/>
        <v>0</v>
      </c>
    </row>
    <row r="62" spans="1:15" s="201" customFormat="1" x14ac:dyDescent="0.2">
      <c r="A62" s="204"/>
      <c r="E62" s="205"/>
      <c r="F62" s="206"/>
      <c r="G62" s="217" t="s">
        <v>124</v>
      </c>
      <c r="H62" s="219" t="s">
        <v>55</v>
      </c>
      <c r="I62" s="219"/>
      <c r="J62" s="208"/>
      <c r="K62" s="192">
        <f>SUM('[1]พันธกิจที่ 1'!$E$722)</f>
        <v>15000000</v>
      </c>
      <c r="L62" s="192">
        <f>SUM('[1]พันธกิจที่ 1'!$F$722)</f>
        <v>10260000</v>
      </c>
      <c r="M62" s="192">
        <f>SUM('[1]พันธกิจที่ 1'!$G$722:$I$722)</f>
        <v>50000</v>
      </c>
      <c r="N62" s="192">
        <f t="shared" si="11"/>
        <v>25310000</v>
      </c>
      <c r="O62" s="214"/>
    </row>
    <row r="63" spans="1:15" s="201" customFormat="1" hidden="1" x14ac:dyDescent="0.2">
      <c r="A63" s="204"/>
      <c r="E63" s="205"/>
      <c r="F63" s="206"/>
      <c r="G63" s="217"/>
      <c r="H63" s="219">
        <v>1</v>
      </c>
      <c r="I63" s="219"/>
      <c r="J63" s="208" t="s">
        <v>56</v>
      </c>
      <c r="K63" s="192"/>
      <c r="L63" s="192"/>
      <c r="M63" s="192"/>
      <c r="N63" s="192">
        <f t="shared" si="11"/>
        <v>0</v>
      </c>
    </row>
    <row r="64" spans="1:15" s="201" customFormat="1" hidden="1" x14ac:dyDescent="0.2">
      <c r="A64" s="204"/>
      <c r="E64" s="205"/>
      <c r="F64" s="206"/>
      <c r="G64" s="217"/>
      <c r="H64" s="219">
        <v>2</v>
      </c>
      <c r="I64" s="219"/>
      <c r="J64" s="208" t="s">
        <v>57</v>
      </c>
      <c r="K64" s="192"/>
      <c r="L64" s="192"/>
      <c r="M64" s="192"/>
      <c r="N64" s="192">
        <f t="shared" si="11"/>
        <v>0</v>
      </c>
    </row>
    <row r="65" spans="1:14" s="201" customFormat="1" hidden="1" x14ac:dyDescent="0.2">
      <c r="A65" s="204"/>
      <c r="E65" s="205"/>
      <c r="F65" s="206"/>
      <c r="G65" s="217"/>
      <c r="H65" s="219">
        <v>3</v>
      </c>
      <c r="I65" s="219"/>
      <c r="J65" s="208" t="s">
        <v>58</v>
      </c>
      <c r="K65" s="192"/>
      <c r="L65" s="192"/>
      <c r="M65" s="192"/>
      <c r="N65" s="192">
        <f t="shared" si="11"/>
        <v>0</v>
      </c>
    </row>
    <row r="66" spans="1:14" s="201" customFormat="1" hidden="1" x14ac:dyDescent="0.2">
      <c r="A66" s="204"/>
      <c r="E66" s="205"/>
      <c r="F66" s="206"/>
      <c r="G66" s="217"/>
      <c r="H66" s="219">
        <v>4</v>
      </c>
      <c r="I66" s="219"/>
      <c r="J66" s="208" t="s">
        <v>59</v>
      </c>
      <c r="K66" s="192"/>
      <c r="L66" s="192"/>
      <c r="M66" s="192"/>
      <c r="N66" s="192">
        <f t="shared" si="11"/>
        <v>0</v>
      </c>
    </row>
    <row r="67" spans="1:14" s="201" customFormat="1" hidden="1" x14ac:dyDescent="0.2">
      <c r="A67" s="204"/>
      <c r="E67" s="205"/>
      <c r="F67" s="206"/>
      <c r="G67" s="217"/>
      <c r="H67" s="219">
        <v>5</v>
      </c>
      <c r="I67" s="219"/>
      <c r="J67" s="208" t="s">
        <v>60</v>
      </c>
      <c r="K67" s="192"/>
      <c r="L67" s="192"/>
      <c r="M67" s="192"/>
      <c r="N67" s="192">
        <f t="shared" si="11"/>
        <v>0</v>
      </c>
    </row>
    <row r="68" spans="1:14" s="201" customFormat="1" hidden="1" x14ac:dyDescent="0.2">
      <c r="A68" s="204"/>
      <c r="E68" s="205"/>
      <c r="F68" s="206"/>
      <c r="G68" s="217"/>
      <c r="H68" s="219">
        <v>6</v>
      </c>
      <c r="I68" s="219"/>
      <c r="J68" s="208" t="s">
        <v>61</v>
      </c>
      <c r="K68" s="192"/>
      <c r="L68" s="192"/>
      <c r="M68" s="192"/>
      <c r="N68" s="192">
        <f t="shared" si="11"/>
        <v>0</v>
      </c>
    </row>
    <row r="69" spans="1:14" s="201" customFormat="1" x14ac:dyDescent="0.2">
      <c r="A69" s="204"/>
      <c r="E69" s="205"/>
      <c r="F69" s="206"/>
      <c r="G69" s="217" t="s">
        <v>125</v>
      </c>
      <c r="H69" s="202" t="s">
        <v>87</v>
      </c>
      <c r="I69" s="202"/>
      <c r="J69" s="208"/>
      <c r="K69" s="192">
        <f>SUM('[1]พันธกิจที่ 1'!$E$731)</f>
        <v>15150000</v>
      </c>
      <c r="L69" s="192">
        <f>SUM('[1]พันธกิจที่ 1'!$F$731)</f>
        <v>10325000</v>
      </c>
      <c r="M69" s="192">
        <f>SUM('[1]พันธกิจที่ 1'!$G$731:$I$731)</f>
        <v>45000</v>
      </c>
      <c r="N69" s="192">
        <f t="shared" si="11"/>
        <v>25520000</v>
      </c>
    </row>
    <row r="70" spans="1:14" s="124" customFormat="1" hidden="1" x14ac:dyDescent="0.2">
      <c r="A70" s="126"/>
      <c r="E70" s="120"/>
      <c r="F70" s="121"/>
      <c r="G70" s="133"/>
      <c r="H70" s="128">
        <v>1</v>
      </c>
      <c r="I70" s="128"/>
      <c r="J70" s="127" t="s">
        <v>90</v>
      </c>
      <c r="K70" s="174"/>
      <c r="L70" s="174"/>
      <c r="M70" s="174"/>
      <c r="N70" s="174"/>
    </row>
    <row r="71" spans="1:14" s="124" customFormat="1" hidden="1" x14ac:dyDescent="0.2">
      <c r="A71" s="126"/>
      <c r="E71" s="120"/>
      <c r="F71" s="121"/>
      <c r="G71" s="133"/>
      <c r="H71" s="128">
        <v>2</v>
      </c>
      <c r="I71" s="128"/>
      <c r="J71" s="127" t="s">
        <v>91</v>
      </c>
      <c r="K71" s="174"/>
      <c r="L71" s="174"/>
      <c r="M71" s="174"/>
      <c r="N71" s="174"/>
    </row>
    <row r="72" spans="1:14" s="124" customFormat="1" hidden="1" x14ac:dyDescent="0.2">
      <c r="A72" s="126"/>
      <c r="E72" s="120"/>
      <c r="F72" s="121"/>
      <c r="G72" s="133"/>
      <c r="H72" s="128">
        <v>3</v>
      </c>
      <c r="I72" s="128"/>
      <c r="J72" s="127" t="s">
        <v>92</v>
      </c>
      <c r="K72" s="174"/>
      <c r="L72" s="174"/>
      <c r="M72" s="174"/>
      <c r="N72" s="174"/>
    </row>
    <row r="73" spans="1:14" s="124" customFormat="1" hidden="1" x14ac:dyDescent="0.2">
      <c r="A73" s="126"/>
      <c r="E73" s="120"/>
      <c r="F73" s="121"/>
      <c r="G73" s="133"/>
      <c r="H73" s="128">
        <v>4</v>
      </c>
      <c r="I73" s="128"/>
      <c r="J73" s="127" t="s">
        <v>93</v>
      </c>
      <c r="K73" s="174"/>
      <c r="L73" s="174"/>
      <c r="M73" s="174"/>
      <c r="N73" s="174"/>
    </row>
    <row r="74" spans="1:14" s="124" customFormat="1" x14ac:dyDescent="0.2">
      <c r="A74" s="138"/>
      <c r="B74" s="139"/>
      <c r="C74" s="139"/>
      <c r="D74" s="129"/>
      <c r="E74" s="140">
        <v>2.2000000000000002</v>
      </c>
      <c r="F74" s="141" t="s">
        <v>94</v>
      </c>
      <c r="G74" s="142"/>
      <c r="H74" s="142"/>
      <c r="I74" s="142"/>
      <c r="J74" s="143"/>
      <c r="K74" s="199">
        <f>SUM(K75,K76)</f>
        <v>45179000</v>
      </c>
      <c r="L74" s="199">
        <f t="shared" ref="L74:M74" si="12">SUM(L75,L76)</f>
        <v>120060000</v>
      </c>
      <c r="M74" s="199">
        <f t="shared" si="12"/>
        <v>0</v>
      </c>
      <c r="N74" s="199">
        <f>SUM(N75:N76)</f>
        <v>165239000</v>
      </c>
    </row>
    <row r="75" spans="1:14" s="201" customFormat="1" x14ac:dyDescent="0.2">
      <c r="A75" s="204"/>
      <c r="E75" s="205"/>
      <c r="F75" s="206" t="s">
        <v>105</v>
      </c>
      <c r="G75" s="217" t="s">
        <v>126</v>
      </c>
      <c r="H75" s="201" t="s">
        <v>62</v>
      </c>
      <c r="J75" s="208"/>
      <c r="K75" s="192">
        <f>SUM('[1]พันธกิจที่ 1'!$E$750)</f>
        <v>22679000</v>
      </c>
      <c r="L75" s="192">
        <f>SUM('[1]พันธกิจที่ 1'!$F$750)</f>
        <v>60030000</v>
      </c>
      <c r="M75" s="192">
        <f>SUM('[1]พันธกิจที่ 1'!$G$750:$I$750)</f>
        <v>0</v>
      </c>
      <c r="N75" s="192">
        <f>SUM(K75:M75)</f>
        <v>82709000</v>
      </c>
    </row>
    <row r="76" spans="1:14" s="201" customFormat="1" x14ac:dyDescent="0.2">
      <c r="A76" s="222"/>
      <c r="B76" s="223"/>
      <c r="C76" s="223"/>
      <c r="D76" s="223"/>
      <c r="E76" s="223"/>
      <c r="F76" s="224"/>
      <c r="G76" s="225" t="s">
        <v>127</v>
      </c>
      <c r="H76" s="226" t="s">
        <v>63</v>
      </c>
      <c r="I76" s="226"/>
      <c r="J76" s="227"/>
      <c r="K76" s="195">
        <f>SUM('[1]พันธกิจที่ 1'!$E$768)</f>
        <v>22500000</v>
      </c>
      <c r="L76" s="195">
        <f>SUM('[1]พันธกิจที่ 1'!$F$768)</f>
        <v>60030000</v>
      </c>
      <c r="M76" s="195">
        <f>SUM('[1]พันธกิจที่ 1'!$G$768:$I$768)</f>
        <v>0</v>
      </c>
      <c r="N76" s="195">
        <f>SUM(K76:M76)</f>
        <v>82530000</v>
      </c>
    </row>
    <row r="77" spans="1:14" s="148" customFormat="1" ht="26.25" x14ac:dyDescent="0.2">
      <c r="A77" s="144" t="s">
        <v>98</v>
      </c>
      <c r="B77" s="102" t="s">
        <v>109</v>
      </c>
      <c r="C77" s="103"/>
      <c r="D77" s="103"/>
      <c r="E77" s="103"/>
      <c r="F77" s="105"/>
      <c r="G77" s="145"/>
      <c r="H77" s="146"/>
      <c r="I77" s="146"/>
      <c r="J77" s="147"/>
      <c r="K77" s="186">
        <f>SUM(K78)</f>
        <v>24366300</v>
      </c>
      <c r="L77" s="186">
        <f t="shared" ref="L77:M77" si="13">SUM(L78)</f>
        <v>66208000</v>
      </c>
      <c r="M77" s="186">
        <f t="shared" si="13"/>
        <v>140000</v>
      </c>
      <c r="N77" s="186">
        <f>SUM(N78)</f>
        <v>90714300</v>
      </c>
    </row>
    <row r="78" spans="1:14" s="124" customFormat="1" x14ac:dyDescent="0.2">
      <c r="A78" s="138"/>
      <c r="B78" s="142" t="s">
        <v>100</v>
      </c>
      <c r="C78" s="139" t="s">
        <v>110</v>
      </c>
      <c r="D78" s="139"/>
      <c r="E78" s="139"/>
      <c r="F78" s="141"/>
      <c r="G78" s="149"/>
      <c r="H78" s="150"/>
      <c r="I78" s="150"/>
      <c r="J78" s="151"/>
      <c r="K78" s="188">
        <f>SUM(K79)</f>
        <v>24366300</v>
      </c>
      <c r="L78" s="188">
        <f t="shared" ref="L78:M78" si="14">SUM(L79)</f>
        <v>66208000</v>
      </c>
      <c r="M78" s="188">
        <f t="shared" si="14"/>
        <v>140000</v>
      </c>
      <c r="N78" s="188">
        <f>SUM(N79)</f>
        <v>90714300</v>
      </c>
    </row>
    <row r="79" spans="1:14" s="131" customFormat="1" x14ac:dyDescent="0.2">
      <c r="A79" s="152"/>
      <c r="C79" s="118" t="s">
        <v>102</v>
      </c>
      <c r="D79" s="119" t="s">
        <v>128</v>
      </c>
      <c r="E79" s="129"/>
      <c r="F79" s="132"/>
      <c r="G79" s="153"/>
      <c r="H79" s="153"/>
      <c r="I79" s="153"/>
      <c r="J79" s="154"/>
      <c r="K79" s="189">
        <f>SUM(K80)</f>
        <v>24366300</v>
      </c>
      <c r="L79" s="189">
        <f t="shared" ref="L79:M79" si="15">SUM(L80)</f>
        <v>66208000</v>
      </c>
      <c r="M79" s="189">
        <f t="shared" si="15"/>
        <v>140000</v>
      </c>
      <c r="N79" s="189">
        <f>SUM(N80)</f>
        <v>90714300</v>
      </c>
    </row>
    <row r="80" spans="1:14" s="124" customFormat="1" x14ac:dyDescent="0.2">
      <c r="A80" s="126"/>
      <c r="C80" s="120"/>
      <c r="D80" s="129" t="s">
        <v>103</v>
      </c>
      <c r="E80" s="140">
        <v>1.1000000000000001</v>
      </c>
      <c r="F80" s="119" t="s">
        <v>111</v>
      </c>
      <c r="G80" s="122"/>
      <c r="H80" s="122"/>
      <c r="I80" s="122"/>
      <c r="J80" s="127"/>
      <c r="K80" s="187">
        <f>SUM(K82,K83,K84,K85,K86,K87,K88,K89,K90,K91)</f>
        <v>24366300</v>
      </c>
      <c r="L80" s="187">
        <f t="shared" ref="L80:M80" si="16">SUM(L82,L83,L84,L85,L86,L87,L88,L89,L90,L91)</f>
        <v>66208000</v>
      </c>
      <c r="M80" s="187">
        <f t="shared" si="16"/>
        <v>140000</v>
      </c>
      <c r="N80" s="187">
        <f>SUM(N82:N91)</f>
        <v>90714300</v>
      </c>
    </row>
    <row r="81" spans="1:15" s="201" customFormat="1" x14ac:dyDescent="0.2">
      <c r="A81" s="204"/>
      <c r="C81" s="205"/>
      <c r="D81" s="211"/>
      <c r="E81" s="242"/>
      <c r="F81" s="206" t="s">
        <v>164</v>
      </c>
      <c r="G81" s="217" t="s">
        <v>6</v>
      </c>
      <c r="H81" s="614" t="s">
        <v>165</v>
      </c>
      <c r="I81" s="614"/>
      <c r="J81" s="615"/>
      <c r="K81" s="192">
        <f>SUM(K82,K83,K84,K85,K86,K87,K88,K89,K90,K91)</f>
        <v>24366300</v>
      </c>
      <c r="L81" s="192">
        <f t="shared" ref="L81:N81" si="17">SUM(L82,L83,L84,L85,L86,L87,L88,L89,L90,L91)</f>
        <v>66208000</v>
      </c>
      <c r="M81" s="192">
        <f t="shared" si="17"/>
        <v>140000</v>
      </c>
      <c r="N81" s="192">
        <f t="shared" si="17"/>
        <v>90714300</v>
      </c>
    </row>
    <row r="82" spans="1:15" s="201" customFormat="1" hidden="1" x14ac:dyDescent="0.45">
      <c r="A82" s="204"/>
      <c r="C82" s="205"/>
      <c r="D82" s="205"/>
      <c r="E82" s="205"/>
      <c r="F82" s="206"/>
      <c r="G82" s="228" t="s">
        <v>144</v>
      </c>
      <c r="H82" s="229" t="s">
        <v>145</v>
      </c>
      <c r="I82" s="202"/>
      <c r="J82" s="208"/>
      <c r="K82" s="192">
        <v>0</v>
      </c>
      <c r="L82" s="192">
        <v>0</v>
      </c>
      <c r="M82" s="192">
        <v>0</v>
      </c>
      <c r="N82" s="192">
        <f>SUM(K82:M82)</f>
        <v>0</v>
      </c>
    </row>
    <row r="83" spans="1:15" s="201" customFormat="1" hidden="1" x14ac:dyDescent="0.45">
      <c r="A83" s="230"/>
      <c r="B83" s="231"/>
      <c r="C83" s="232"/>
      <c r="D83" s="232"/>
      <c r="E83" s="232"/>
      <c r="F83" s="206"/>
      <c r="G83" s="228" t="s">
        <v>146</v>
      </c>
      <c r="H83" s="229" t="s">
        <v>147</v>
      </c>
      <c r="I83" s="202"/>
      <c r="J83" s="233"/>
      <c r="K83" s="193">
        <f>SUM('[1]พันธกิจที่ 2'!$E$11)</f>
        <v>0</v>
      </c>
      <c r="L83" s="193">
        <f>SUM('[1]พันธกิจที่ 2'!$F$11)</f>
        <v>540000</v>
      </c>
      <c r="M83" s="193">
        <f>SUM('[1]พันธกิจที่ 2'!$G$11:$I$11)</f>
        <v>0</v>
      </c>
      <c r="N83" s="192">
        <f t="shared" ref="N83:N91" si="18">SUM(K83:M83)</f>
        <v>540000</v>
      </c>
    </row>
    <row r="84" spans="1:15" s="201" customFormat="1" hidden="1" x14ac:dyDescent="0.45">
      <c r="A84" s="230"/>
      <c r="B84" s="231"/>
      <c r="C84" s="232"/>
      <c r="D84" s="232"/>
      <c r="E84" s="232"/>
      <c r="F84" s="206"/>
      <c r="G84" s="228" t="s">
        <v>148</v>
      </c>
      <c r="H84" s="229" t="s">
        <v>149</v>
      </c>
      <c r="I84" s="202"/>
      <c r="J84" s="233"/>
      <c r="K84" s="193">
        <f>SUM('[1]พันธกิจที่ 2'!$E$18)</f>
        <v>1839300</v>
      </c>
      <c r="L84" s="193">
        <f>SUM('[1]พันธกิจที่ 2'!$F$18)</f>
        <v>4360000</v>
      </c>
      <c r="M84" s="193">
        <f>SUM('[1]พันธกิจที่ 2'!$G$18:$I$18)</f>
        <v>0</v>
      </c>
      <c r="N84" s="192">
        <f>SUM(K84:M84)</f>
        <v>6199300</v>
      </c>
    </row>
    <row r="85" spans="1:15" s="201" customFormat="1" hidden="1" x14ac:dyDescent="0.45">
      <c r="A85" s="230"/>
      <c r="B85" s="231"/>
      <c r="C85" s="232"/>
      <c r="D85" s="232"/>
      <c r="E85" s="232"/>
      <c r="F85" s="206"/>
      <c r="G85" s="228"/>
      <c r="H85" s="229" t="s">
        <v>150</v>
      </c>
      <c r="I85" s="202"/>
      <c r="J85" s="233"/>
      <c r="K85" s="193"/>
      <c r="L85" s="193"/>
      <c r="M85" s="193"/>
      <c r="N85" s="192">
        <f t="shared" si="18"/>
        <v>0</v>
      </c>
    </row>
    <row r="86" spans="1:15" s="201" customFormat="1" hidden="1" x14ac:dyDescent="0.45">
      <c r="A86" s="230"/>
      <c r="B86" s="231"/>
      <c r="C86" s="232"/>
      <c r="D86" s="232"/>
      <c r="E86" s="232"/>
      <c r="F86" s="206"/>
      <c r="G86" s="228" t="s">
        <v>151</v>
      </c>
      <c r="H86" s="229" t="s">
        <v>152</v>
      </c>
      <c r="I86" s="202"/>
      <c r="J86" s="233"/>
      <c r="K86" s="193">
        <f>SUM('[1]พันธกิจที่ 2'!$E$155)</f>
        <v>0</v>
      </c>
      <c r="L86" s="193">
        <f>SUM('[1]พันธกิจที่ 2'!$F$155)</f>
        <v>200000</v>
      </c>
      <c r="M86" s="193">
        <f>SUM('[1]พันธกิจที่ 2'!$G$155:$I$155)</f>
        <v>0</v>
      </c>
      <c r="N86" s="192">
        <f t="shared" si="18"/>
        <v>200000</v>
      </c>
    </row>
    <row r="87" spans="1:15" s="201" customFormat="1" hidden="1" x14ac:dyDescent="0.45">
      <c r="A87" s="230"/>
      <c r="B87" s="231"/>
      <c r="C87" s="232"/>
      <c r="D87" s="232"/>
      <c r="E87" s="232"/>
      <c r="F87" s="206"/>
      <c r="G87" s="228"/>
      <c r="H87" s="229" t="s">
        <v>153</v>
      </c>
      <c r="I87" s="202"/>
      <c r="J87" s="233"/>
      <c r="K87" s="193"/>
      <c r="L87" s="193"/>
      <c r="M87" s="193"/>
      <c r="N87" s="192">
        <f t="shared" si="18"/>
        <v>0</v>
      </c>
    </row>
    <row r="88" spans="1:15" s="201" customFormat="1" hidden="1" x14ac:dyDescent="0.45">
      <c r="A88" s="230"/>
      <c r="B88" s="231"/>
      <c r="C88" s="232"/>
      <c r="D88" s="232"/>
      <c r="E88" s="232"/>
      <c r="F88" s="206"/>
      <c r="G88" s="228" t="s">
        <v>154</v>
      </c>
      <c r="H88" s="229" t="s">
        <v>155</v>
      </c>
      <c r="I88" s="202"/>
      <c r="J88" s="233"/>
      <c r="K88" s="193">
        <f>SUM('[1]พันธกิจที่ 2'!$E$157)</f>
        <v>0</v>
      </c>
      <c r="L88" s="193">
        <f>SUM('[1]พันธกิจที่ 2'!$F$156)</f>
        <v>482000</v>
      </c>
      <c r="M88" s="193">
        <f>SUM('[1]พันธกิจที่ 2'!$G$160:$I$160)</f>
        <v>0</v>
      </c>
      <c r="N88" s="192">
        <f t="shared" si="18"/>
        <v>482000</v>
      </c>
    </row>
    <row r="89" spans="1:15" s="201" customFormat="1" hidden="1" x14ac:dyDescent="0.45">
      <c r="A89" s="230"/>
      <c r="B89" s="231"/>
      <c r="C89" s="232"/>
      <c r="D89" s="232"/>
      <c r="E89" s="232"/>
      <c r="F89" s="206"/>
      <c r="G89" s="228" t="s">
        <v>156</v>
      </c>
      <c r="H89" s="229" t="s">
        <v>157</v>
      </c>
      <c r="I89" s="202"/>
      <c r="J89" s="233"/>
      <c r="K89" s="193">
        <f>SUM('[1]พันธกิจที่ 2'!$E$160)</f>
        <v>0</v>
      </c>
      <c r="L89" s="193">
        <f>SUM('[1]พันธกิจที่ 2'!$F$160)</f>
        <v>14000</v>
      </c>
      <c r="M89" s="193">
        <f>SUM('[1]พันธกิจที่ 2'!$G$160:$I$160)</f>
        <v>0</v>
      </c>
      <c r="N89" s="192">
        <f t="shared" si="18"/>
        <v>14000</v>
      </c>
    </row>
    <row r="90" spans="1:15" s="201" customFormat="1" hidden="1" x14ac:dyDescent="0.45">
      <c r="A90" s="204"/>
      <c r="C90" s="205"/>
      <c r="D90" s="205"/>
      <c r="E90" s="205"/>
      <c r="F90" s="206"/>
      <c r="G90" s="228" t="s">
        <v>158</v>
      </c>
      <c r="H90" s="229" t="s">
        <v>159</v>
      </c>
      <c r="I90" s="202"/>
      <c r="J90" s="208"/>
      <c r="K90" s="192">
        <f>SUM('[1]พันธกิจที่ 2'!$E$162)</f>
        <v>0</v>
      </c>
      <c r="L90" s="192">
        <f>SUM('[1]พันธกิจที่ 2'!$F$161)</f>
        <v>240000</v>
      </c>
      <c r="M90" s="192">
        <f>SUM('[1]พันธกิจที่ 2'!$G$162:$I$162)</f>
        <v>0</v>
      </c>
      <c r="N90" s="192">
        <f t="shared" si="18"/>
        <v>240000</v>
      </c>
    </row>
    <row r="91" spans="1:15" s="201" customFormat="1" hidden="1" x14ac:dyDescent="0.45">
      <c r="A91" s="234"/>
      <c r="B91" s="235"/>
      <c r="C91" s="236"/>
      <c r="D91" s="236"/>
      <c r="E91" s="236"/>
      <c r="F91" s="237"/>
      <c r="G91" s="238" t="s">
        <v>160</v>
      </c>
      <c r="H91" s="239" t="s">
        <v>161</v>
      </c>
      <c r="I91" s="240"/>
      <c r="J91" s="241"/>
      <c r="K91" s="200">
        <f>SUM('[1]พันธกิจที่ 2'!$E$167)</f>
        <v>22527000</v>
      </c>
      <c r="L91" s="200">
        <f>SUM('[1]พันธกิจที่ 2'!$F$167)</f>
        <v>60372000</v>
      </c>
      <c r="M91" s="200">
        <f>SUM('[1]พันธกิจที่ 2'!$G$167:$I$167)</f>
        <v>140000</v>
      </c>
      <c r="N91" s="192">
        <f t="shared" si="18"/>
        <v>83039000</v>
      </c>
    </row>
    <row r="92" spans="1:15" s="180" customFormat="1" x14ac:dyDescent="0.2">
      <c r="A92" s="175" t="s">
        <v>98</v>
      </c>
      <c r="B92" s="170" t="s">
        <v>112</v>
      </c>
      <c r="C92" s="170"/>
      <c r="D92" s="170"/>
      <c r="E92" s="170"/>
      <c r="F92" s="182"/>
      <c r="G92" s="176"/>
      <c r="H92" s="171"/>
      <c r="I92" s="171"/>
      <c r="J92" s="178"/>
      <c r="K92" s="179">
        <f>SUM(K93)</f>
        <v>45100170</v>
      </c>
      <c r="L92" s="179">
        <f t="shared" ref="L92:N93" si="19">SUM(L93)</f>
        <v>121654000</v>
      </c>
      <c r="M92" s="179">
        <f t="shared" si="19"/>
        <v>42000</v>
      </c>
      <c r="N92" s="179">
        <f t="shared" si="19"/>
        <v>166796170</v>
      </c>
    </row>
    <row r="93" spans="1:15" s="124" customFormat="1" x14ac:dyDescent="0.2">
      <c r="A93" s="138"/>
      <c r="B93" s="142" t="s">
        <v>100</v>
      </c>
      <c r="C93" s="139" t="s">
        <v>113</v>
      </c>
      <c r="D93" s="139"/>
      <c r="E93" s="139"/>
      <c r="F93" s="141"/>
      <c r="G93" s="149"/>
      <c r="H93" s="150"/>
      <c r="I93" s="150"/>
      <c r="J93" s="151"/>
      <c r="K93" s="188">
        <f>SUM(K94)</f>
        <v>45100170</v>
      </c>
      <c r="L93" s="188">
        <f t="shared" si="19"/>
        <v>121654000</v>
      </c>
      <c r="M93" s="188">
        <f t="shared" si="19"/>
        <v>42000</v>
      </c>
      <c r="N93" s="188">
        <f t="shared" si="19"/>
        <v>166796170</v>
      </c>
    </row>
    <row r="94" spans="1:15" s="124" customFormat="1" x14ac:dyDescent="0.2">
      <c r="A94" s="126"/>
      <c r="C94" s="118" t="s">
        <v>102</v>
      </c>
      <c r="D94" s="124" t="s">
        <v>64</v>
      </c>
      <c r="E94" s="120"/>
      <c r="F94" s="121"/>
      <c r="G94" s="122"/>
      <c r="H94" s="122"/>
      <c r="I94" s="122"/>
      <c r="J94" s="127"/>
      <c r="K94" s="187">
        <f>SUM(K95,K105)</f>
        <v>45100170</v>
      </c>
      <c r="L94" s="187">
        <f t="shared" ref="L94:N94" si="20">SUM(L95,L105)</f>
        <v>121654000</v>
      </c>
      <c r="M94" s="187">
        <f t="shared" si="20"/>
        <v>42000</v>
      </c>
      <c r="N94" s="187">
        <f t="shared" si="20"/>
        <v>166796170</v>
      </c>
      <c r="O94" s="130"/>
    </row>
    <row r="95" spans="1:15" s="124" customFormat="1" x14ac:dyDescent="0.2">
      <c r="A95" s="126"/>
      <c r="C95" s="120"/>
      <c r="D95" s="129" t="s">
        <v>103</v>
      </c>
      <c r="E95" s="140">
        <v>1.1000000000000001</v>
      </c>
      <c r="F95" s="125" t="s">
        <v>89</v>
      </c>
      <c r="J95" s="127"/>
      <c r="K95" s="187">
        <f>SUM(K96)</f>
        <v>40450670</v>
      </c>
      <c r="L95" s="187">
        <f t="shared" ref="L95:N95" si="21">SUM(L96)</f>
        <v>70688700</v>
      </c>
      <c r="M95" s="187">
        <f t="shared" si="21"/>
        <v>42000</v>
      </c>
      <c r="N95" s="187">
        <f t="shared" si="21"/>
        <v>111181370</v>
      </c>
    </row>
    <row r="96" spans="1:15" s="201" customFormat="1" x14ac:dyDescent="0.2">
      <c r="A96" s="204"/>
      <c r="C96" s="205"/>
      <c r="D96" s="205"/>
      <c r="E96" s="242"/>
      <c r="F96" s="206" t="s">
        <v>105</v>
      </c>
      <c r="G96" s="217" t="s">
        <v>6</v>
      </c>
      <c r="H96" s="202" t="s">
        <v>65</v>
      </c>
      <c r="I96" s="202"/>
      <c r="J96" s="208"/>
      <c r="K96" s="192">
        <f>SUM([1]พันธกิจที่3!$E$11)</f>
        <v>40450670</v>
      </c>
      <c r="L96" s="192">
        <f>SUM([1]พันธกิจที่3!$F$11)</f>
        <v>70688700</v>
      </c>
      <c r="M96" s="192">
        <f>SUM([1]พันธกิจที่3!$G$11:$I$11)</f>
        <v>42000</v>
      </c>
      <c r="N96" s="192">
        <f>SUM(K96:M96)</f>
        <v>111181370</v>
      </c>
    </row>
    <row r="97" spans="1:14" s="201" customFormat="1" hidden="1" x14ac:dyDescent="0.2">
      <c r="A97" s="204"/>
      <c r="C97" s="205"/>
      <c r="D97" s="205"/>
      <c r="E97" s="242"/>
      <c r="F97" s="206"/>
      <c r="G97" s="217"/>
      <c r="H97" s="210">
        <v>1</v>
      </c>
      <c r="I97" s="210"/>
      <c r="J97" s="208" t="s">
        <v>66</v>
      </c>
      <c r="K97" s="192"/>
      <c r="L97" s="192"/>
      <c r="M97" s="192"/>
      <c r="N97" s="192"/>
    </row>
    <row r="98" spans="1:14" s="201" customFormat="1" ht="67.5" hidden="1" x14ac:dyDescent="0.2">
      <c r="A98" s="204"/>
      <c r="C98" s="205"/>
      <c r="D98" s="205"/>
      <c r="E98" s="242"/>
      <c r="F98" s="206"/>
      <c r="G98" s="217"/>
      <c r="H98" s="210">
        <v>2</v>
      </c>
      <c r="I98" s="210"/>
      <c r="J98" s="243" t="s">
        <v>67</v>
      </c>
      <c r="K98" s="194"/>
      <c r="L98" s="194"/>
      <c r="M98" s="194"/>
      <c r="N98" s="192"/>
    </row>
    <row r="99" spans="1:14" s="201" customFormat="1" hidden="1" x14ac:dyDescent="0.2">
      <c r="A99" s="204"/>
      <c r="C99" s="205"/>
      <c r="D99" s="205"/>
      <c r="E99" s="242"/>
      <c r="F99" s="206"/>
      <c r="G99" s="217"/>
      <c r="H99" s="210"/>
      <c r="I99" s="210"/>
      <c r="J99" s="243" t="s">
        <v>68</v>
      </c>
      <c r="K99" s="194"/>
      <c r="L99" s="194"/>
      <c r="M99" s="194"/>
      <c r="N99" s="192"/>
    </row>
    <row r="100" spans="1:14" s="201" customFormat="1" ht="67.5" hidden="1" x14ac:dyDescent="0.2">
      <c r="A100" s="204"/>
      <c r="C100" s="205"/>
      <c r="D100" s="205"/>
      <c r="E100" s="242"/>
      <c r="F100" s="206"/>
      <c r="G100" s="217"/>
      <c r="H100" s="210">
        <v>3</v>
      </c>
      <c r="I100" s="210"/>
      <c r="J100" s="243" t="s">
        <v>69</v>
      </c>
      <c r="K100" s="194"/>
      <c r="L100" s="194"/>
      <c r="M100" s="194"/>
      <c r="N100" s="192"/>
    </row>
    <row r="101" spans="1:14" s="201" customFormat="1" hidden="1" x14ac:dyDescent="0.2">
      <c r="A101" s="204"/>
      <c r="C101" s="205"/>
      <c r="D101" s="205"/>
      <c r="E101" s="242"/>
      <c r="F101" s="206"/>
      <c r="G101" s="217"/>
      <c r="H101" s="210"/>
      <c r="I101" s="210"/>
      <c r="J101" s="243" t="s">
        <v>70</v>
      </c>
      <c r="K101" s="194"/>
      <c r="L101" s="194"/>
      <c r="M101" s="194"/>
      <c r="N101" s="192"/>
    </row>
    <row r="102" spans="1:14" s="201" customFormat="1" ht="67.5" hidden="1" x14ac:dyDescent="0.2">
      <c r="A102" s="204"/>
      <c r="C102" s="205"/>
      <c r="D102" s="205"/>
      <c r="E102" s="242"/>
      <c r="F102" s="206"/>
      <c r="G102" s="217"/>
      <c r="H102" s="210">
        <v>4</v>
      </c>
      <c r="I102" s="210"/>
      <c r="J102" s="243" t="s">
        <v>71</v>
      </c>
      <c r="K102" s="194"/>
      <c r="L102" s="194"/>
      <c r="M102" s="194"/>
      <c r="N102" s="192"/>
    </row>
    <row r="103" spans="1:14" s="201" customFormat="1" hidden="1" x14ac:dyDescent="0.2">
      <c r="A103" s="204"/>
      <c r="C103" s="205"/>
      <c r="D103" s="205"/>
      <c r="E103" s="242"/>
      <c r="F103" s="206"/>
      <c r="G103" s="217"/>
      <c r="H103" s="210"/>
      <c r="I103" s="210"/>
      <c r="J103" s="243" t="s">
        <v>72</v>
      </c>
      <c r="K103" s="194"/>
      <c r="L103" s="194"/>
      <c r="M103" s="194"/>
      <c r="N103" s="192"/>
    </row>
    <row r="104" spans="1:14" s="201" customFormat="1" ht="45" hidden="1" x14ac:dyDescent="0.2">
      <c r="A104" s="204"/>
      <c r="C104" s="205"/>
      <c r="D104" s="205"/>
      <c r="E104" s="242"/>
      <c r="F104" s="206"/>
      <c r="G104" s="217"/>
      <c r="H104" s="210">
        <v>5</v>
      </c>
      <c r="I104" s="210"/>
      <c r="J104" s="243" t="s">
        <v>73</v>
      </c>
      <c r="K104" s="194"/>
      <c r="L104" s="194"/>
      <c r="M104" s="194"/>
      <c r="N104" s="192"/>
    </row>
    <row r="105" spans="1:14" s="124" customFormat="1" x14ac:dyDescent="0.2">
      <c r="A105" s="126"/>
      <c r="C105" s="120"/>
      <c r="D105" s="120"/>
      <c r="E105" s="140">
        <v>1.2</v>
      </c>
      <c r="F105" s="125" t="s">
        <v>134</v>
      </c>
      <c r="G105" s="133"/>
      <c r="H105" s="128"/>
      <c r="I105" s="128"/>
      <c r="J105" s="159"/>
      <c r="K105" s="249">
        <f>SUM(K107)</f>
        <v>4649500</v>
      </c>
      <c r="L105" s="249">
        <f t="shared" ref="L105:N105" si="22">SUM(L107)</f>
        <v>50965300</v>
      </c>
      <c r="M105" s="249">
        <f t="shared" si="22"/>
        <v>0</v>
      </c>
      <c r="N105" s="249">
        <f t="shared" si="22"/>
        <v>55614800</v>
      </c>
    </row>
    <row r="106" spans="1:14" s="124" customFormat="1" x14ac:dyDescent="0.2">
      <c r="A106" s="126"/>
      <c r="C106" s="120"/>
      <c r="D106" s="120"/>
      <c r="E106" s="140"/>
      <c r="F106" s="125" t="s">
        <v>135</v>
      </c>
      <c r="G106" s="133"/>
      <c r="H106" s="128"/>
      <c r="I106" s="128"/>
      <c r="J106" s="159"/>
      <c r="K106" s="183"/>
      <c r="L106" s="183"/>
      <c r="M106" s="183"/>
      <c r="N106" s="174"/>
    </row>
    <row r="107" spans="1:14" s="201" customFormat="1" x14ac:dyDescent="0.2">
      <c r="A107" s="204"/>
      <c r="C107" s="205"/>
      <c r="D107" s="205"/>
      <c r="E107" s="205"/>
      <c r="F107" s="206" t="s">
        <v>105</v>
      </c>
      <c r="G107" s="217" t="s">
        <v>23</v>
      </c>
      <c r="H107" s="219" t="s">
        <v>74</v>
      </c>
      <c r="I107" s="219"/>
      <c r="J107" s="243"/>
      <c r="K107" s="194">
        <f>SUM([1]พันธกิจที่3!$E$117)</f>
        <v>4649500</v>
      </c>
      <c r="L107" s="194">
        <f>SUM([1]พันธกิจที่3!$F$117)</f>
        <v>50965300</v>
      </c>
      <c r="M107" s="194">
        <f>SUM([1]พันธกิจที่3!$G$117:$I$117)</f>
        <v>0</v>
      </c>
      <c r="N107" s="192">
        <f>SUM(K107:M107)</f>
        <v>55614800</v>
      </c>
    </row>
    <row r="108" spans="1:14" s="124" customFormat="1" ht="46.5" hidden="1" x14ac:dyDescent="0.2">
      <c r="A108" s="126"/>
      <c r="E108" s="120"/>
      <c r="F108" s="121"/>
      <c r="G108" s="133"/>
      <c r="H108" s="128">
        <v>1</v>
      </c>
      <c r="I108" s="128"/>
      <c r="J108" s="159" t="s">
        <v>75</v>
      </c>
      <c r="K108" s="183"/>
      <c r="L108" s="183"/>
      <c r="M108" s="183"/>
      <c r="N108" s="174"/>
    </row>
    <row r="109" spans="1:14" s="124" customFormat="1" ht="69.75" hidden="1" x14ac:dyDescent="0.2">
      <c r="A109" s="126"/>
      <c r="E109" s="120"/>
      <c r="F109" s="121"/>
      <c r="G109" s="133"/>
      <c r="H109" s="128">
        <v>2</v>
      </c>
      <c r="I109" s="128"/>
      <c r="J109" s="159" t="s">
        <v>76</v>
      </c>
      <c r="K109" s="183"/>
      <c r="L109" s="183"/>
      <c r="M109" s="183"/>
      <c r="N109" s="174"/>
    </row>
    <row r="110" spans="1:14" s="124" customFormat="1" hidden="1" x14ac:dyDescent="0.2">
      <c r="A110" s="126"/>
      <c r="E110" s="120"/>
      <c r="F110" s="121"/>
      <c r="G110" s="133"/>
      <c r="H110" s="128"/>
      <c r="I110" s="128"/>
      <c r="J110" s="159" t="s">
        <v>77</v>
      </c>
      <c r="K110" s="183"/>
      <c r="L110" s="183"/>
      <c r="M110" s="183"/>
      <c r="N110" s="174"/>
    </row>
    <row r="111" spans="1:14" s="124" customFormat="1" ht="69.75" hidden="1" x14ac:dyDescent="0.2">
      <c r="A111" s="126"/>
      <c r="E111" s="120"/>
      <c r="F111" s="121"/>
      <c r="G111" s="133"/>
      <c r="H111" s="128">
        <v>3</v>
      </c>
      <c r="I111" s="128"/>
      <c r="J111" s="159" t="s">
        <v>78</v>
      </c>
      <c r="K111" s="183"/>
      <c r="L111" s="183"/>
      <c r="M111" s="183"/>
      <c r="N111" s="174"/>
    </row>
    <row r="112" spans="1:14" s="124" customFormat="1" hidden="1" x14ac:dyDescent="0.2">
      <c r="A112" s="155"/>
      <c r="B112" s="156"/>
      <c r="C112" s="156"/>
      <c r="D112" s="156"/>
      <c r="E112" s="157"/>
      <c r="F112" s="160"/>
      <c r="G112" s="161"/>
      <c r="H112" s="162"/>
      <c r="I112" s="162"/>
      <c r="J112" s="158" t="s">
        <v>79</v>
      </c>
      <c r="K112" s="181"/>
      <c r="L112" s="181"/>
      <c r="M112" s="181"/>
      <c r="N112" s="174"/>
    </row>
    <row r="113" spans="1:15" s="180" customFormat="1" x14ac:dyDescent="0.2">
      <c r="A113" s="175" t="s">
        <v>98</v>
      </c>
      <c r="B113" s="170" t="s">
        <v>114</v>
      </c>
      <c r="C113" s="171"/>
      <c r="D113" s="171"/>
      <c r="E113" s="171"/>
      <c r="F113" s="172"/>
      <c r="G113" s="176"/>
      <c r="H113" s="177"/>
      <c r="I113" s="177"/>
      <c r="J113" s="178"/>
      <c r="K113" s="179">
        <f>SUM(K114)</f>
        <v>22582300</v>
      </c>
      <c r="L113" s="179">
        <f t="shared" ref="L113:N114" si="23">SUM(L114)</f>
        <v>76192200</v>
      </c>
      <c r="M113" s="179">
        <f t="shared" si="23"/>
        <v>110700</v>
      </c>
      <c r="N113" s="179">
        <f t="shared" si="23"/>
        <v>98885200</v>
      </c>
    </row>
    <row r="114" spans="1:15" s="124" customFormat="1" x14ac:dyDescent="0.2">
      <c r="A114" s="138"/>
      <c r="B114" s="142" t="s">
        <v>100</v>
      </c>
      <c r="C114" s="141" t="s">
        <v>136</v>
      </c>
      <c r="D114" s="139"/>
      <c r="E114" s="139"/>
      <c r="F114" s="141"/>
      <c r="G114" s="149"/>
      <c r="H114" s="150"/>
      <c r="I114" s="150"/>
      <c r="J114" s="151"/>
      <c r="K114" s="188">
        <f>SUM(K115)</f>
        <v>22582300</v>
      </c>
      <c r="L114" s="188">
        <f t="shared" si="23"/>
        <v>76192200</v>
      </c>
      <c r="M114" s="188">
        <f t="shared" si="23"/>
        <v>110700</v>
      </c>
      <c r="N114" s="188">
        <f t="shared" si="23"/>
        <v>98885200</v>
      </c>
    </row>
    <row r="115" spans="1:15" s="124" customFormat="1" x14ac:dyDescent="0.2">
      <c r="A115" s="126"/>
      <c r="C115" s="118" t="s">
        <v>102</v>
      </c>
      <c r="D115" s="124" t="s">
        <v>80</v>
      </c>
      <c r="E115" s="120"/>
      <c r="F115" s="121"/>
      <c r="G115" s="122"/>
      <c r="H115" s="122"/>
      <c r="I115" s="122"/>
      <c r="J115" s="127"/>
      <c r="K115" s="187">
        <f>SUM(K116)</f>
        <v>22582300</v>
      </c>
      <c r="L115" s="187">
        <f t="shared" ref="L115:M115" si="24">SUM(L116)</f>
        <v>76192200</v>
      </c>
      <c r="M115" s="187">
        <f t="shared" si="24"/>
        <v>110700</v>
      </c>
      <c r="N115" s="187">
        <f t="shared" ref="N115" si="25">SUM(N116)</f>
        <v>98885200</v>
      </c>
    </row>
    <row r="116" spans="1:15" s="124" customFormat="1" x14ac:dyDescent="0.2">
      <c r="A116" s="126"/>
      <c r="C116" s="120"/>
      <c r="D116" s="129" t="s">
        <v>103</v>
      </c>
      <c r="E116" s="140">
        <v>1.1000000000000001</v>
      </c>
      <c r="F116" s="125" t="s">
        <v>81</v>
      </c>
      <c r="J116" s="127"/>
      <c r="K116" s="187">
        <f>SUM(K118,K119,K120,K122,K123)</f>
        <v>22582300</v>
      </c>
      <c r="L116" s="187">
        <f t="shared" ref="L116:N116" si="26">SUM(L118,L119,L120,L122,L123)</f>
        <v>76192200</v>
      </c>
      <c r="M116" s="187">
        <f t="shared" si="26"/>
        <v>110700</v>
      </c>
      <c r="N116" s="187">
        <f t="shared" si="26"/>
        <v>98885200</v>
      </c>
    </row>
    <row r="117" spans="1:15" s="201" customFormat="1" x14ac:dyDescent="0.2">
      <c r="A117" s="204"/>
      <c r="C117" s="205"/>
      <c r="D117" s="211"/>
      <c r="E117" s="242"/>
      <c r="F117" s="206" t="s">
        <v>162</v>
      </c>
      <c r="G117" s="201" t="s">
        <v>6</v>
      </c>
      <c r="H117" s="201" t="s">
        <v>163</v>
      </c>
      <c r="J117" s="208"/>
      <c r="K117" s="192">
        <f>SUM(K118,K119,K120,K121,K122,K123)</f>
        <v>22582300</v>
      </c>
      <c r="L117" s="192">
        <f t="shared" ref="L117:N117" si="27">SUM(L118,L119,L120,L121,L122,L123)</f>
        <v>76192200</v>
      </c>
      <c r="M117" s="192">
        <f t="shared" si="27"/>
        <v>110700</v>
      </c>
      <c r="N117" s="192">
        <f t="shared" si="27"/>
        <v>98885200</v>
      </c>
    </row>
    <row r="118" spans="1:15" s="201" customFormat="1" hidden="1" x14ac:dyDescent="0.2">
      <c r="A118" s="204"/>
      <c r="E118" s="205"/>
      <c r="F118" s="206" t="s">
        <v>105</v>
      </c>
      <c r="G118" s="217" t="s">
        <v>6</v>
      </c>
      <c r="H118" s="219" t="s">
        <v>82</v>
      </c>
      <c r="I118" s="219"/>
      <c r="J118" s="244"/>
      <c r="K118" s="192">
        <f>SUM([1]พันธกิจที่4!$E$12)</f>
        <v>22510000</v>
      </c>
      <c r="L118" s="192">
        <f>SUM([1]พันธกิจที่4!$F$12)</f>
        <v>71670000</v>
      </c>
      <c r="M118" s="192">
        <f>SUM([1]พันธกิจที่4!$G$12:$I$12)</f>
        <v>0</v>
      </c>
      <c r="N118" s="192">
        <f>SUM(K118:M118)</f>
        <v>94180000</v>
      </c>
    </row>
    <row r="119" spans="1:15" s="201" customFormat="1" hidden="1" x14ac:dyDescent="0.2">
      <c r="A119" s="222"/>
      <c r="B119" s="223"/>
      <c r="C119" s="223"/>
      <c r="D119" s="223"/>
      <c r="E119" s="245"/>
      <c r="F119" s="224"/>
      <c r="G119" s="225" t="s">
        <v>16</v>
      </c>
      <c r="H119" s="246" t="s">
        <v>83</v>
      </c>
      <c r="I119" s="246"/>
      <c r="J119" s="227"/>
      <c r="K119" s="195">
        <f>SUM([1]พันธกิจที่4!$E$17)</f>
        <v>0</v>
      </c>
      <c r="L119" s="195">
        <f>SUM([1]พันธกิจที่4!$F$17)</f>
        <v>213000</v>
      </c>
      <c r="M119" s="195">
        <f>SUM([1]พันธกิจที่4!$G$17:$I$17)</f>
        <v>0</v>
      </c>
      <c r="N119" s="195">
        <f t="shared" ref="N119:N123" si="28">SUM(K119:M119)</f>
        <v>213000</v>
      </c>
    </row>
    <row r="120" spans="1:15" s="201" customFormat="1" hidden="1" x14ac:dyDescent="0.2">
      <c r="A120" s="247"/>
      <c r="B120" s="248"/>
      <c r="C120" s="248"/>
      <c r="D120" s="248"/>
      <c r="E120" s="271"/>
      <c r="F120" s="272"/>
      <c r="G120" s="273" t="s">
        <v>84</v>
      </c>
      <c r="H120" s="274" t="s">
        <v>129</v>
      </c>
      <c r="I120" s="274"/>
      <c r="J120" s="275"/>
      <c r="K120" s="276">
        <f>SUM([1]พันธกิจที่4!$E$26)</f>
        <v>72300</v>
      </c>
      <c r="L120" s="276">
        <f>SUM([1]พันธกิจที่4!$F$26)</f>
        <v>4079200</v>
      </c>
      <c r="M120" s="276">
        <f>SUM([1]พันธกิจที่4!$G$26:$I$26)</f>
        <v>110700</v>
      </c>
      <c r="N120" s="276">
        <f t="shared" si="28"/>
        <v>4262200</v>
      </c>
    </row>
    <row r="121" spans="1:15" s="201" customFormat="1" hidden="1" x14ac:dyDescent="0.2">
      <c r="A121" s="204"/>
      <c r="E121" s="205"/>
      <c r="F121" s="206"/>
      <c r="G121" s="217"/>
      <c r="H121" s="219" t="s">
        <v>130</v>
      </c>
      <c r="I121" s="219"/>
      <c r="J121" s="208"/>
      <c r="K121" s="192"/>
      <c r="L121" s="192"/>
      <c r="M121" s="192"/>
      <c r="N121" s="192"/>
    </row>
    <row r="122" spans="1:15" s="201" customFormat="1" hidden="1" x14ac:dyDescent="0.2">
      <c r="A122" s="204"/>
      <c r="E122" s="205"/>
      <c r="F122" s="206"/>
      <c r="G122" s="217" t="s">
        <v>85</v>
      </c>
      <c r="H122" s="219" t="s">
        <v>131</v>
      </c>
      <c r="I122" s="219"/>
      <c r="J122" s="208"/>
      <c r="K122" s="192">
        <v>0</v>
      </c>
      <c r="L122" s="192">
        <v>0</v>
      </c>
      <c r="M122" s="192">
        <v>0</v>
      </c>
      <c r="N122" s="192">
        <f t="shared" si="28"/>
        <v>0</v>
      </c>
    </row>
    <row r="123" spans="1:15" s="201" customFormat="1" hidden="1" x14ac:dyDescent="0.2">
      <c r="A123" s="204"/>
      <c r="E123" s="205"/>
      <c r="F123" s="206"/>
      <c r="G123" s="217" t="s">
        <v>86</v>
      </c>
      <c r="H123" s="219" t="s">
        <v>133</v>
      </c>
      <c r="I123" s="219"/>
      <c r="J123" s="208"/>
      <c r="K123" s="192">
        <f>SUM([1]พันธกิจที่4!$E$161)</f>
        <v>0</v>
      </c>
      <c r="L123" s="192">
        <f>SUM([1]พันธกิจที่4!$F$161)</f>
        <v>230000</v>
      </c>
      <c r="M123" s="192">
        <f>SUM([1]พันธกิจที่4!$G$161:$I$161)</f>
        <v>0</v>
      </c>
      <c r="N123" s="192">
        <f t="shared" si="28"/>
        <v>230000</v>
      </c>
    </row>
    <row r="124" spans="1:15" s="201" customFormat="1" hidden="1" x14ac:dyDescent="0.2">
      <c r="A124" s="222"/>
      <c r="B124" s="223"/>
      <c r="C124" s="223"/>
      <c r="D124" s="223"/>
      <c r="E124" s="245"/>
      <c r="F124" s="224"/>
      <c r="G124" s="225"/>
      <c r="H124" s="246" t="s">
        <v>132</v>
      </c>
      <c r="I124" s="246"/>
      <c r="J124" s="227"/>
      <c r="K124" s="195"/>
      <c r="L124" s="195"/>
      <c r="M124" s="195"/>
      <c r="N124" s="192"/>
    </row>
    <row r="125" spans="1:15" x14ac:dyDescent="0.2">
      <c r="A125" s="611" t="s">
        <v>95</v>
      </c>
      <c r="B125" s="612"/>
      <c r="C125" s="612"/>
      <c r="D125" s="612"/>
      <c r="E125" s="612"/>
      <c r="F125" s="612"/>
      <c r="G125" s="612"/>
      <c r="H125" s="612"/>
      <c r="I125" s="612"/>
      <c r="J125" s="613"/>
      <c r="K125" s="179">
        <f>SUM(K5,K77,K92,K113)</f>
        <v>469279520</v>
      </c>
      <c r="L125" s="179">
        <f t="shared" ref="L125" si="29">SUM(L5,L77,L92,L113)</f>
        <v>1180552680</v>
      </c>
      <c r="M125" s="179">
        <f>SUM(M5,M77,M92,M113)</f>
        <v>1532120</v>
      </c>
      <c r="N125" s="179">
        <f>SUM(N5,N77,N92,N113)</f>
        <v>1651364320</v>
      </c>
      <c r="O125" s="179"/>
    </row>
  </sheetData>
  <mergeCells count="6">
    <mergeCell ref="A3:J3"/>
    <mergeCell ref="K2:N2"/>
    <mergeCell ref="N3:N4"/>
    <mergeCell ref="A125:J125"/>
    <mergeCell ref="C1:N1"/>
    <mergeCell ref="H81:J81"/>
  </mergeCells>
  <printOptions horizontalCentered="1"/>
  <pageMargins left="0.19685039370078741" right="0.39370078740157483" top="0.59055118110236227" bottom="0.39370078740157483" header="0.31496062992125984" footer="0.39370078740157483"/>
  <pageSetup scale="70" orientation="landscape" r:id="rId1"/>
  <rowBreaks count="1" manualBreakCount="1">
    <brk id="7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K352"/>
  <sheetViews>
    <sheetView view="pageBreakPreview" topLeftCell="A319" zoomScale="90" zoomScaleNormal="100" zoomScaleSheetLayoutView="90" workbookViewId="0">
      <selection activeCell="A326" sqref="A326:J328"/>
    </sheetView>
  </sheetViews>
  <sheetFormatPr defaultColWidth="9" defaultRowHeight="23.25" x14ac:dyDescent="0.5"/>
  <cols>
    <col min="1" max="1" width="8.625" style="47" customWidth="1"/>
    <col min="2" max="2" width="14.375" style="2" customWidth="1"/>
    <col min="3" max="3" width="3.875" style="49" customWidth="1"/>
    <col min="4" max="4" width="26.125" style="48" bestFit="1" customWidth="1"/>
    <col min="5" max="5" width="4" style="49" bestFit="1" customWidth="1"/>
    <col min="6" max="6" width="4.875" style="3" bestFit="1" customWidth="1"/>
    <col min="7" max="7" width="53" style="48" bestFit="1" customWidth="1"/>
    <col min="8" max="8" width="3.375" style="73" bestFit="1" customWidth="1"/>
    <col min="9" max="9" width="35.875" style="48" bestFit="1" customWidth="1"/>
    <col min="10" max="10" width="11.625" style="50" bestFit="1" customWidth="1"/>
    <col min="11" max="16384" width="9" style="51"/>
  </cols>
  <sheetData>
    <row r="1" spans="1:10" s="1" customFormat="1" ht="31.5" customHeight="1" x14ac:dyDescent="0.55000000000000004">
      <c r="A1" s="648" t="s">
        <v>744</v>
      </c>
      <c r="B1" s="648"/>
      <c r="C1" s="648"/>
      <c r="D1" s="648"/>
      <c r="E1" s="648"/>
      <c r="F1" s="648"/>
      <c r="G1" s="648"/>
      <c r="H1" s="648"/>
      <c r="I1" s="648"/>
      <c r="J1" s="648"/>
    </row>
    <row r="2" spans="1:10" s="8" customFormat="1" ht="21" customHeight="1" x14ac:dyDescent="0.45">
      <c r="A2" s="649" t="s">
        <v>643</v>
      </c>
      <c r="B2" s="650"/>
      <c r="C2" s="5"/>
      <c r="D2" s="4"/>
      <c r="E2" s="5"/>
      <c r="F2" s="6"/>
      <c r="G2" s="4"/>
      <c r="H2" s="71"/>
      <c r="I2" s="263"/>
      <c r="J2" s="7" t="s">
        <v>0</v>
      </c>
    </row>
    <row r="3" spans="1:10" s="10" customFormat="1" ht="21" x14ac:dyDescent="0.45">
      <c r="A3" s="651"/>
      <c r="B3" s="652"/>
      <c r="C3" s="655" t="s">
        <v>1</v>
      </c>
      <c r="D3" s="655"/>
      <c r="E3" s="655" t="s">
        <v>2</v>
      </c>
      <c r="F3" s="655"/>
      <c r="G3" s="655"/>
      <c r="H3" s="250"/>
      <c r="I3" s="277" t="s">
        <v>3</v>
      </c>
      <c r="J3" s="9" t="s">
        <v>166</v>
      </c>
    </row>
    <row r="4" spans="1:10" s="8" customFormat="1" ht="21" x14ac:dyDescent="0.45">
      <c r="A4" s="653"/>
      <c r="B4" s="654"/>
      <c r="C4" s="12"/>
      <c r="D4" s="11"/>
      <c r="E4" s="12"/>
      <c r="F4" s="13"/>
      <c r="G4" s="11"/>
      <c r="H4" s="72"/>
      <c r="I4" s="264"/>
      <c r="J4" s="14" t="s">
        <v>4</v>
      </c>
    </row>
    <row r="5" spans="1:10" s="8" customFormat="1" ht="21" customHeight="1" x14ac:dyDescent="0.45">
      <c r="A5" s="642" t="s">
        <v>167</v>
      </c>
      <c r="B5" s="643"/>
      <c r="C5" s="643"/>
      <c r="D5" s="643"/>
      <c r="E5" s="643"/>
      <c r="F5" s="643"/>
      <c r="G5" s="644"/>
      <c r="H5" s="77"/>
      <c r="I5" s="265"/>
      <c r="J5" s="78"/>
    </row>
    <row r="6" spans="1:10" s="8" customFormat="1" ht="21" customHeight="1" x14ac:dyDescent="0.45">
      <c r="A6" s="623" t="s">
        <v>747</v>
      </c>
      <c r="B6" s="624"/>
      <c r="C6" s="546"/>
      <c r="D6" s="547"/>
      <c r="E6" s="546"/>
      <c r="F6" s="546"/>
      <c r="G6" s="547"/>
      <c r="H6" s="501">
        <v>1</v>
      </c>
      <c r="I6" s="502" t="s">
        <v>172</v>
      </c>
      <c r="J6" s="453"/>
    </row>
    <row r="7" spans="1:10" s="8" customFormat="1" ht="21" customHeight="1" x14ac:dyDescent="0.45">
      <c r="A7" s="621" t="s">
        <v>746</v>
      </c>
      <c r="B7" s="622"/>
      <c r="C7" s="495"/>
      <c r="D7" s="496"/>
      <c r="E7" s="495"/>
      <c r="F7" s="495"/>
      <c r="G7" s="496"/>
      <c r="H7" s="541"/>
      <c r="I7" s="542" t="s">
        <v>173</v>
      </c>
      <c r="J7" s="497"/>
    </row>
    <row r="8" spans="1:10" s="8" customFormat="1" ht="21" customHeight="1" x14ac:dyDescent="0.45">
      <c r="A8" s="621" t="s">
        <v>748</v>
      </c>
      <c r="B8" s="622"/>
      <c r="C8" s="495"/>
      <c r="D8" s="496"/>
      <c r="E8" s="495"/>
      <c r="F8" s="495"/>
      <c r="G8" s="496"/>
      <c r="H8" s="540">
        <v>2</v>
      </c>
      <c r="I8" s="512" t="s">
        <v>174</v>
      </c>
      <c r="J8" s="497"/>
    </row>
    <row r="9" spans="1:10" s="8" customFormat="1" ht="21" customHeight="1" x14ac:dyDescent="0.45">
      <c r="A9" s="548"/>
      <c r="B9" s="549"/>
      <c r="C9" s="495"/>
      <c r="D9" s="496"/>
      <c r="E9" s="495"/>
      <c r="F9" s="495"/>
      <c r="G9" s="496"/>
      <c r="H9" s="541"/>
      <c r="I9" s="542" t="s">
        <v>178</v>
      </c>
      <c r="J9" s="497"/>
    </row>
    <row r="10" spans="1:10" s="8" customFormat="1" ht="21" customHeight="1" x14ac:dyDescent="0.45">
      <c r="A10" s="548"/>
      <c r="B10" s="549"/>
      <c r="C10" s="495"/>
      <c r="D10" s="496"/>
      <c r="E10" s="495"/>
      <c r="F10" s="495"/>
      <c r="G10" s="496"/>
      <c r="H10" s="540">
        <v>3</v>
      </c>
      <c r="I10" s="512" t="s">
        <v>175</v>
      </c>
      <c r="J10" s="497"/>
    </row>
    <row r="11" spans="1:10" s="8" customFormat="1" ht="21" customHeight="1" x14ac:dyDescent="0.45">
      <c r="A11" s="548"/>
      <c r="B11" s="549"/>
      <c r="C11" s="495"/>
      <c r="D11" s="496"/>
      <c r="E11" s="495"/>
      <c r="F11" s="495"/>
      <c r="G11" s="496"/>
      <c r="H11" s="84"/>
      <c r="I11" s="542" t="s">
        <v>733</v>
      </c>
      <c r="J11" s="497"/>
    </row>
    <row r="12" spans="1:10" s="63" customFormat="1" ht="21" customHeight="1" x14ac:dyDescent="0.45">
      <c r="A12" s="656" t="s">
        <v>749</v>
      </c>
      <c r="B12" s="657"/>
      <c r="C12" s="65"/>
      <c r="D12" s="454"/>
      <c r="E12" s="65"/>
      <c r="F12" s="65"/>
      <c r="G12" s="454"/>
      <c r="I12" s="498"/>
      <c r="J12" s="454"/>
    </row>
    <row r="13" spans="1:10" s="63" customFormat="1" ht="21" customHeight="1" x14ac:dyDescent="0.45">
      <c r="A13" s="656" t="s">
        <v>750</v>
      </c>
      <c r="B13" s="657"/>
      <c r="C13" s="65"/>
      <c r="D13" s="454"/>
      <c r="E13" s="65"/>
      <c r="F13" s="65"/>
      <c r="G13" s="454"/>
      <c r="I13" s="498"/>
      <c r="J13" s="454"/>
    </row>
    <row r="14" spans="1:10" s="63" customFormat="1" ht="21" customHeight="1" x14ac:dyDescent="0.45">
      <c r="A14" s="656" t="s">
        <v>649</v>
      </c>
      <c r="B14" s="657"/>
      <c r="C14" s="534"/>
      <c r="D14" s="535"/>
      <c r="E14" s="534"/>
      <c r="F14" s="534"/>
      <c r="G14" s="535"/>
      <c r="I14" s="498"/>
      <c r="J14" s="454"/>
    </row>
    <row r="15" spans="1:10" s="18" customFormat="1" ht="21" x14ac:dyDescent="0.45">
      <c r="A15" s="552" t="s">
        <v>751</v>
      </c>
      <c r="B15" s="553"/>
      <c r="C15" s="550"/>
      <c r="D15" s="551"/>
      <c r="E15" s="550"/>
      <c r="F15" s="550"/>
      <c r="G15" s="551"/>
      <c r="I15" s="499"/>
      <c r="J15" s="455"/>
    </row>
    <row r="16" spans="1:10" s="18" customFormat="1" ht="21" x14ac:dyDescent="0.45">
      <c r="A16" s="635" t="s">
        <v>752</v>
      </c>
      <c r="B16" s="636"/>
      <c r="C16" s="17">
        <v>1.1000000000000001</v>
      </c>
      <c r="D16" s="16" t="s">
        <v>169</v>
      </c>
      <c r="E16" s="17"/>
      <c r="G16" s="499"/>
      <c r="I16" s="499"/>
      <c r="J16" s="455"/>
    </row>
    <row r="17" spans="1:10" s="22" customFormat="1" ht="21" x14ac:dyDescent="0.45">
      <c r="A17" s="554" t="s">
        <v>753</v>
      </c>
      <c r="B17" s="555"/>
      <c r="C17" s="17"/>
      <c r="D17" s="16" t="s">
        <v>168</v>
      </c>
      <c r="E17" s="17"/>
      <c r="F17" s="74" t="s">
        <v>402</v>
      </c>
      <c r="G17" s="20" t="s">
        <v>306</v>
      </c>
      <c r="H17" s="557">
        <v>4</v>
      </c>
      <c r="I17" s="474" t="s">
        <v>171</v>
      </c>
      <c r="J17" s="21"/>
    </row>
    <row r="18" spans="1:10" s="22" customFormat="1" ht="21" x14ac:dyDescent="0.45">
      <c r="A18" s="15"/>
      <c r="B18" s="32"/>
      <c r="C18" s="25"/>
      <c r="D18" s="24" t="s">
        <v>170</v>
      </c>
      <c r="E18" s="25"/>
      <c r="F18" s="74" t="s">
        <v>403</v>
      </c>
      <c r="G18" s="20" t="s">
        <v>309</v>
      </c>
      <c r="H18" s="41"/>
      <c r="I18" s="42"/>
      <c r="J18" s="59"/>
    </row>
    <row r="19" spans="1:10" s="22" customFormat="1" ht="21" x14ac:dyDescent="0.45">
      <c r="A19" s="15"/>
      <c r="B19" s="32"/>
      <c r="C19" s="25"/>
      <c r="D19" s="24"/>
      <c r="E19" s="25"/>
      <c r="F19" s="74" t="s">
        <v>404</v>
      </c>
      <c r="G19" s="20" t="s">
        <v>310</v>
      </c>
      <c r="H19" s="41"/>
      <c r="I19" s="42"/>
      <c r="J19" s="59"/>
    </row>
    <row r="20" spans="1:10" s="22" customFormat="1" ht="21" x14ac:dyDescent="0.45">
      <c r="A20" s="15"/>
      <c r="B20" s="32"/>
      <c r="C20" s="25"/>
      <c r="D20" s="24"/>
      <c r="E20" s="25"/>
      <c r="F20" s="74" t="s">
        <v>405</v>
      </c>
      <c r="G20" s="20" t="s">
        <v>406</v>
      </c>
      <c r="H20" s="558"/>
      <c r="I20" s="475"/>
      <c r="J20" s="59"/>
    </row>
    <row r="21" spans="1:10" s="22" customFormat="1" ht="21" x14ac:dyDescent="0.45">
      <c r="A21" s="15"/>
      <c r="B21" s="32"/>
      <c r="C21" s="25"/>
      <c r="D21" s="24"/>
      <c r="E21" s="25"/>
      <c r="F21" s="74" t="s">
        <v>86</v>
      </c>
      <c r="G21" s="60" t="s">
        <v>307</v>
      </c>
      <c r="H21" s="558"/>
      <c r="I21" s="475"/>
      <c r="J21" s="59"/>
    </row>
    <row r="22" spans="1:10" s="22" customFormat="1" ht="21" x14ac:dyDescent="0.45">
      <c r="A22" s="15"/>
      <c r="B22" s="31"/>
      <c r="C22" s="27"/>
      <c r="D22" s="24"/>
      <c r="E22" s="27"/>
      <c r="G22" s="20" t="s">
        <v>308</v>
      </c>
      <c r="H22" s="559"/>
      <c r="I22" s="308"/>
      <c r="J22" s="59"/>
    </row>
    <row r="23" spans="1:10" s="22" customFormat="1" ht="21" x14ac:dyDescent="0.45">
      <c r="A23" s="552" t="s">
        <v>754</v>
      </c>
      <c r="B23" s="553"/>
      <c r="C23" s="550"/>
      <c r="D23" s="551"/>
      <c r="E23" s="550"/>
      <c r="F23" s="550"/>
      <c r="G23" s="551"/>
      <c r="H23" s="74"/>
      <c r="I23" s="20"/>
      <c r="J23" s="59"/>
    </row>
    <row r="24" spans="1:10" s="22" customFormat="1" ht="21" x14ac:dyDescent="0.45">
      <c r="A24" s="616" t="s">
        <v>756</v>
      </c>
      <c r="B24" s="617"/>
      <c r="C24" s="304">
        <v>2.1</v>
      </c>
      <c r="D24" s="16" t="s">
        <v>647</v>
      </c>
      <c r="E24" s="530"/>
      <c r="G24" s="20"/>
      <c r="H24" s="74"/>
      <c r="I24" s="20"/>
      <c r="J24" s="59"/>
    </row>
    <row r="25" spans="1:10" s="22" customFormat="1" ht="21" x14ac:dyDescent="0.45">
      <c r="A25" s="616" t="s">
        <v>755</v>
      </c>
      <c r="B25" s="617"/>
      <c r="C25" s="27"/>
      <c r="D25" s="16" t="s">
        <v>648</v>
      </c>
      <c r="E25" s="530"/>
      <c r="F25" s="74" t="s">
        <v>119</v>
      </c>
      <c r="G25" s="20" t="s">
        <v>606</v>
      </c>
      <c r="H25" s="74"/>
      <c r="I25" s="20"/>
      <c r="J25" s="59"/>
    </row>
    <row r="26" spans="1:10" s="22" customFormat="1" ht="21" x14ac:dyDescent="0.45">
      <c r="A26" s="554" t="s">
        <v>757</v>
      </c>
      <c r="B26" s="556"/>
      <c r="C26" s="27"/>
      <c r="D26" s="16" t="s">
        <v>649</v>
      </c>
      <c r="E26" s="27"/>
      <c r="F26" s="74" t="s">
        <v>120</v>
      </c>
      <c r="G26" s="20" t="s">
        <v>460</v>
      </c>
      <c r="H26" s="74"/>
      <c r="I26" s="20"/>
      <c r="J26" s="59"/>
    </row>
    <row r="27" spans="1:10" s="22" customFormat="1" ht="21" x14ac:dyDescent="0.45">
      <c r="A27" s="15"/>
      <c r="B27" s="31"/>
      <c r="D27" s="20"/>
      <c r="E27" s="27"/>
      <c r="F27" s="74" t="s">
        <v>121</v>
      </c>
      <c r="G27" s="20" t="s">
        <v>461</v>
      </c>
      <c r="H27" s="74"/>
      <c r="I27" s="20"/>
      <c r="J27" s="59"/>
    </row>
    <row r="28" spans="1:10" s="22" customFormat="1" ht="21" x14ac:dyDescent="0.45">
      <c r="A28" s="15"/>
      <c r="B28" s="31"/>
      <c r="D28" s="20"/>
      <c r="E28" s="27"/>
      <c r="F28" s="74" t="s">
        <v>122</v>
      </c>
      <c r="G28" s="20" t="s">
        <v>463</v>
      </c>
      <c r="H28" s="74"/>
      <c r="I28" s="20"/>
      <c r="J28" s="59"/>
    </row>
    <row r="29" spans="1:10" s="22" customFormat="1" ht="21" x14ac:dyDescent="0.45">
      <c r="A29" s="15"/>
      <c r="B29" s="31"/>
      <c r="C29" s="27"/>
      <c r="D29" s="24"/>
      <c r="E29" s="27"/>
      <c r="F29" s="74" t="s">
        <v>123</v>
      </c>
      <c r="G29" s="20" t="s">
        <v>650</v>
      </c>
      <c r="H29" s="74"/>
      <c r="I29" s="20"/>
      <c r="J29" s="59"/>
    </row>
    <row r="30" spans="1:10" s="22" customFormat="1" ht="21" x14ac:dyDescent="0.45">
      <c r="A30" s="15"/>
      <c r="B30" s="31"/>
      <c r="C30" s="27"/>
      <c r="D30" s="24"/>
      <c r="E30" s="27"/>
      <c r="F30" s="74"/>
      <c r="G30" s="20" t="s">
        <v>651</v>
      </c>
      <c r="H30" s="74"/>
      <c r="I30" s="20"/>
      <c r="J30" s="59"/>
    </row>
    <row r="31" spans="1:10" s="22" customFormat="1" ht="21" x14ac:dyDescent="0.45">
      <c r="A31" s="443"/>
      <c r="B31" s="514"/>
      <c r="C31" s="451"/>
      <c r="D31" s="61"/>
      <c r="E31" s="451"/>
      <c r="F31" s="76" t="s">
        <v>124</v>
      </c>
      <c r="G31" s="57" t="s">
        <v>466</v>
      </c>
      <c r="H31" s="76"/>
      <c r="I31" s="57"/>
      <c r="J31" s="292"/>
    </row>
    <row r="32" spans="1:10" s="22" customFormat="1" ht="21" x14ac:dyDescent="0.45">
      <c r="A32" s="562" t="s">
        <v>758</v>
      </c>
      <c r="B32" s="561"/>
      <c r="C32" s="560"/>
      <c r="D32" s="561"/>
      <c r="E32" s="560"/>
      <c r="F32" s="560"/>
      <c r="G32" s="561"/>
      <c r="H32" s="79"/>
      <c r="I32" s="60"/>
      <c r="J32" s="313"/>
    </row>
    <row r="33" spans="1:10" s="22" customFormat="1" ht="21" x14ac:dyDescent="0.45">
      <c r="A33" s="554" t="s">
        <v>759</v>
      </c>
      <c r="B33" s="32"/>
      <c r="C33" s="17">
        <v>3.1</v>
      </c>
      <c r="D33" s="16" t="s">
        <v>334</v>
      </c>
      <c r="E33" s="23"/>
      <c r="G33" s="20"/>
      <c r="H33" s="74"/>
      <c r="I33" s="20"/>
      <c r="J33" s="21"/>
    </row>
    <row r="34" spans="1:10" s="22" customFormat="1" ht="21" x14ac:dyDescent="0.45">
      <c r="A34" s="554" t="s">
        <v>312</v>
      </c>
      <c r="B34" s="32"/>
      <c r="C34" s="25"/>
      <c r="D34" s="16" t="s">
        <v>335</v>
      </c>
      <c r="E34" s="23"/>
      <c r="F34" s="74" t="s">
        <v>413</v>
      </c>
      <c r="G34" s="305" t="s">
        <v>652</v>
      </c>
      <c r="H34" s="637">
        <v>5</v>
      </c>
      <c r="I34" s="305" t="s">
        <v>177</v>
      </c>
      <c r="J34" s="21"/>
    </row>
    <row r="35" spans="1:10" s="22" customFormat="1" ht="21" x14ac:dyDescent="0.45">
      <c r="A35" s="15"/>
      <c r="B35" s="32"/>
      <c r="C35" s="25"/>
      <c r="D35" s="24"/>
      <c r="E35" s="23"/>
      <c r="F35" s="74" t="s">
        <v>416</v>
      </c>
      <c r="G35" s="305" t="s">
        <v>311</v>
      </c>
      <c r="H35" s="638"/>
      <c r="I35" s="42" t="s">
        <v>176</v>
      </c>
      <c r="J35" s="21"/>
    </row>
    <row r="36" spans="1:10" s="22" customFormat="1" ht="21" x14ac:dyDescent="0.45">
      <c r="A36" s="15"/>
      <c r="B36" s="32"/>
      <c r="C36" s="25"/>
      <c r="D36" s="24"/>
      <c r="E36" s="25"/>
      <c r="F36" s="74"/>
      <c r="G36" s="305" t="s">
        <v>312</v>
      </c>
      <c r="H36" s="638"/>
      <c r="I36" s="42"/>
      <c r="J36" s="21"/>
    </row>
    <row r="37" spans="1:10" s="22" customFormat="1" ht="21" x14ac:dyDescent="0.45">
      <c r="A37" s="15"/>
      <c r="B37" s="32"/>
      <c r="C37" s="25"/>
      <c r="D37" s="24"/>
      <c r="E37" s="25"/>
      <c r="F37" s="74" t="s">
        <v>247</v>
      </c>
      <c r="G37" s="20" t="s">
        <v>467</v>
      </c>
      <c r="H37" s="638"/>
      <c r="I37" s="42"/>
      <c r="J37" s="21"/>
    </row>
    <row r="38" spans="1:10" s="22" customFormat="1" ht="21" x14ac:dyDescent="0.45">
      <c r="A38" s="15"/>
      <c r="B38" s="32"/>
      <c r="C38" s="25"/>
      <c r="D38" s="24"/>
      <c r="E38" s="25"/>
      <c r="F38" s="74" t="s">
        <v>470</v>
      </c>
      <c r="G38" s="20" t="s">
        <v>468</v>
      </c>
      <c r="H38" s="639"/>
      <c r="I38" s="60"/>
      <c r="J38" s="21"/>
    </row>
    <row r="39" spans="1:10" s="22" customFormat="1" ht="21" x14ac:dyDescent="0.45">
      <c r="A39" s="562" t="s">
        <v>760</v>
      </c>
      <c r="B39" s="553"/>
      <c r="C39" s="550"/>
      <c r="D39" s="551"/>
      <c r="E39" s="550"/>
      <c r="F39" s="550"/>
      <c r="G39" s="551"/>
      <c r="H39" s="79"/>
      <c r="I39" s="60"/>
      <c r="J39" s="88"/>
    </row>
    <row r="40" spans="1:10" s="22" customFormat="1" ht="21" x14ac:dyDescent="0.45">
      <c r="A40" s="616" t="s">
        <v>761</v>
      </c>
      <c r="B40" s="617"/>
      <c r="C40" s="416">
        <v>4.0999999999999996</v>
      </c>
      <c r="D40" s="383" t="s">
        <v>653</v>
      </c>
      <c r="E40" s="382"/>
      <c r="G40" s="20"/>
      <c r="H40" s="79"/>
      <c r="I40" s="60"/>
      <c r="J40" s="88"/>
    </row>
    <row r="41" spans="1:10" s="22" customFormat="1" ht="21" x14ac:dyDescent="0.45">
      <c r="A41" s="68"/>
      <c r="B41" s="383"/>
      <c r="C41" s="416"/>
      <c r="D41" s="383" t="s">
        <v>654</v>
      </c>
      <c r="E41" s="382"/>
      <c r="F41" s="414" t="s">
        <v>424</v>
      </c>
      <c r="G41" s="415" t="s">
        <v>655</v>
      </c>
      <c r="H41" s="79"/>
      <c r="I41" s="60"/>
      <c r="J41" s="88"/>
    </row>
    <row r="42" spans="1:10" s="22" customFormat="1" ht="21" x14ac:dyDescent="0.45">
      <c r="A42" s="68"/>
      <c r="B42" s="383"/>
      <c r="C42" s="416"/>
      <c r="D42" s="383"/>
      <c r="E42" s="382"/>
      <c r="F42" s="382"/>
      <c r="G42" s="415" t="s">
        <v>656</v>
      </c>
      <c r="H42" s="79"/>
      <c r="I42" s="60"/>
      <c r="J42" s="88"/>
    </row>
    <row r="43" spans="1:10" s="22" customFormat="1" ht="21" x14ac:dyDescent="0.45">
      <c r="A43" s="68"/>
      <c r="B43" s="442"/>
      <c r="C43" s="416"/>
      <c r="D43" s="442"/>
      <c r="E43" s="441"/>
      <c r="F43" s="441"/>
      <c r="G43" s="415" t="s">
        <v>735</v>
      </c>
      <c r="H43" s="79"/>
      <c r="I43" s="60"/>
      <c r="J43" s="88"/>
    </row>
    <row r="44" spans="1:10" s="22" customFormat="1" ht="21" x14ac:dyDescent="0.45">
      <c r="A44" s="68"/>
      <c r="B44" s="442"/>
      <c r="C44" s="416"/>
      <c r="D44" s="442"/>
      <c r="E44" s="441"/>
      <c r="F44" s="441"/>
      <c r="G44" s="415" t="s">
        <v>414</v>
      </c>
      <c r="H44" s="79"/>
      <c r="I44" s="60"/>
      <c r="J44" s="88"/>
    </row>
    <row r="45" spans="1:10" s="22" customFormat="1" ht="21" x14ac:dyDescent="0.45">
      <c r="A45" s="68"/>
      <c r="B45" s="383"/>
      <c r="C45" s="416"/>
      <c r="D45" s="383"/>
      <c r="E45" s="382"/>
      <c r="F45" s="414" t="s">
        <v>570</v>
      </c>
      <c r="G45" s="415" t="s">
        <v>469</v>
      </c>
      <c r="H45" s="79"/>
      <c r="I45" s="60"/>
      <c r="J45" s="88"/>
    </row>
    <row r="46" spans="1:10" s="22" customFormat="1" ht="21" x14ac:dyDescent="0.45">
      <c r="A46" s="68"/>
      <c r="B46" s="383"/>
      <c r="C46" s="416"/>
      <c r="D46" s="383"/>
      <c r="E46" s="382"/>
      <c r="F46" s="414" t="s">
        <v>571</v>
      </c>
      <c r="G46" s="415" t="s">
        <v>471</v>
      </c>
      <c r="H46" s="79"/>
      <c r="I46" s="60"/>
      <c r="J46" s="88"/>
    </row>
    <row r="47" spans="1:10" s="22" customFormat="1" ht="21" x14ac:dyDescent="0.45">
      <c r="A47" s="68"/>
      <c r="B47" s="383"/>
      <c r="C47" s="416"/>
      <c r="D47" s="383"/>
      <c r="E47" s="382"/>
      <c r="F47" s="414" t="s">
        <v>572</v>
      </c>
      <c r="G47" s="415" t="s">
        <v>472</v>
      </c>
      <c r="H47" s="79"/>
      <c r="I47" s="60"/>
      <c r="J47" s="88"/>
    </row>
    <row r="48" spans="1:10" s="22" customFormat="1" ht="21" x14ac:dyDescent="0.45">
      <c r="A48" s="68"/>
      <c r="B48" s="383"/>
      <c r="C48" s="416">
        <v>4.2</v>
      </c>
      <c r="D48" s="383" t="s">
        <v>653</v>
      </c>
      <c r="E48" s="382"/>
      <c r="G48" s="20"/>
      <c r="H48" s="79"/>
      <c r="I48" s="60"/>
      <c r="J48" s="88"/>
    </row>
    <row r="49" spans="1:10" s="22" customFormat="1" ht="21" x14ac:dyDescent="0.45">
      <c r="A49" s="68"/>
      <c r="B49" s="383"/>
      <c r="C49" s="416"/>
      <c r="D49" s="383" t="s">
        <v>657</v>
      </c>
      <c r="E49" s="382"/>
      <c r="F49" s="414" t="s">
        <v>249</v>
      </c>
      <c r="G49" s="415" t="s">
        <v>474</v>
      </c>
      <c r="H49" s="79"/>
      <c r="I49" s="60"/>
      <c r="J49" s="88"/>
    </row>
    <row r="50" spans="1:10" s="22" customFormat="1" ht="21" x14ac:dyDescent="0.45">
      <c r="A50" s="68"/>
      <c r="B50" s="383"/>
      <c r="C50" s="416"/>
      <c r="D50" s="383"/>
      <c r="E50" s="382"/>
      <c r="F50" s="414" t="s">
        <v>583</v>
      </c>
      <c r="G50" s="415" t="s">
        <v>659</v>
      </c>
      <c r="H50" s="79"/>
      <c r="I50" s="60"/>
      <c r="J50" s="88"/>
    </row>
    <row r="51" spans="1:10" s="22" customFormat="1" ht="21" x14ac:dyDescent="0.45">
      <c r="A51" s="68"/>
      <c r="B51" s="383"/>
      <c r="C51" s="416"/>
      <c r="D51" s="383"/>
      <c r="E51" s="382"/>
      <c r="F51" s="414" t="s">
        <v>584</v>
      </c>
      <c r="G51" s="415" t="s">
        <v>658</v>
      </c>
      <c r="H51" s="79"/>
      <c r="I51" s="60"/>
      <c r="J51" s="88"/>
    </row>
    <row r="52" spans="1:10" s="22" customFormat="1" ht="21" x14ac:dyDescent="0.45">
      <c r="A52" s="15"/>
      <c r="B52" s="32"/>
      <c r="C52" s="17">
        <v>4.3</v>
      </c>
      <c r="D52" s="16" t="s">
        <v>336</v>
      </c>
      <c r="E52" s="25"/>
      <c r="F52" s="27"/>
      <c r="G52" s="20"/>
      <c r="H52" s="74"/>
      <c r="I52" s="20"/>
      <c r="J52" s="21"/>
    </row>
    <row r="53" spans="1:10" s="22" customFormat="1" ht="21" x14ac:dyDescent="0.45">
      <c r="A53" s="15"/>
      <c r="B53" s="32"/>
      <c r="C53" s="25"/>
      <c r="D53" s="16" t="s">
        <v>337</v>
      </c>
      <c r="E53" s="25"/>
      <c r="F53" s="74" t="s">
        <v>609</v>
      </c>
      <c r="G53" s="20" t="s">
        <v>313</v>
      </c>
      <c r="H53" s="456">
        <v>6</v>
      </c>
      <c r="I53" s="305" t="s">
        <v>180</v>
      </c>
      <c r="J53" s="21"/>
    </row>
    <row r="54" spans="1:10" s="22" customFormat="1" ht="21" x14ac:dyDescent="0.45">
      <c r="A54" s="15"/>
      <c r="B54" s="32"/>
      <c r="C54" s="25"/>
      <c r="D54" s="16" t="s">
        <v>196</v>
      </c>
      <c r="E54" s="25"/>
      <c r="F54" s="74" t="s">
        <v>610</v>
      </c>
      <c r="G54" s="20" t="s">
        <v>314</v>
      </c>
      <c r="H54" s="457"/>
      <c r="I54" s="42" t="s">
        <v>181</v>
      </c>
      <c r="J54" s="21"/>
    </row>
    <row r="55" spans="1:10" s="22" customFormat="1" ht="21" x14ac:dyDescent="0.45">
      <c r="A55" s="15"/>
      <c r="B55" s="32"/>
      <c r="C55" s="25"/>
      <c r="D55" s="24"/>
      <c r="E55" s="25"/>
      <c r="F55" s="74" t="s">
        <v>611</v>
      </c>
      <c r="G55" s="20" t="s">
        <v>315</v>
      </c>
      <c r="H55" s="457">
        <v>7</v>
      </c>
      <c r="I55" s="42" t="s">
        <v>182</v>
      </c>
      <c r="J55" s="21"/>
    </row>
    <row r="56" spans="1:10" s="22" customFormat="1" ht="21" x14ac:dyDescent="0.45">
      <c r="A56" s="15"/>
      <c r="B56" s="32"/>
      <c r="C56" s="25"/>
      <c r="D56" s="24"/>
      <c r="E56" s="25"/>
      <c r="G56" s="20" t="s">
        <v>316</v>
      </c>
      <c r="H56" s="457"/>
      <c r="I56" s="42" t="s">
        <v>183</v>
      </c>
      <c r="J56" s="21"/>
    </row>
    <row r="57" spans="1:10" s="22" customFormat="1" ht="21" x14ac:dyDescent="0.45">
      <c r="A57" s="23"/>
      <c r="C57" s="25"/>
      <c r="D57" s="24"/>
      <c r="E57" s="25"/>
      <c r="F57" s="74" t="s">
        <v>612</v>
      </c>
      <c r="G57" s="20" t="s">
        <v>477</v>
      </c>
      <c r="H57" s="41"/>
      <c r="I57" s="42"/>
      <c r="J57" s="21"/>
    </row>
    <row r="58" spans="1:10" s="22" customFormat="1" ht="21" x14ac:dyDescent="0.45">
      <c r="A58" s="23"/>
      <c r="B58" s="20"/>
      <c r="C58" s="27"/>
      <c r="D58" s="24"/>
      <c r="E58" s="27"/>
      <c r="F58" s="74"/>
      <c r="G58" s="20" t="s">
        <v>478</v>
      </c>
      <c r="H58" s="457"/>
      <c r="I58" s="42"/>
      <c r="J58" s="21"/>
    </row>
    <row r="59" spans="1:10" s="22" customFormat="1" ht="21" x14ac:dyDescent="0.45">
      <c r="A59" s="23"/>
      <c r="B59" s="20"/>
      <c r="C59" s="27"/>
      <c r="D59" s="24"/>
      <c r="E59" s="27"/>
      <c r="F59" s="74" t="s">
        <v>613</v>
      </c>
      <c r="G59" s="20" t="s">
        <v>479</v>
      </c>
      <c r="H59" s="471"/>
      <c r="I59" s="60"/>
      <c r="J59" s="21"/>
    </row>
    <row r="60" spans="1:10" s="22" customFormat="1" ht="21" x14ac:dyDescent="0.45">
      <c r="A60" s="23"/>
      <c r="B60" s="20"/>
      <c r="C60" s="304">
        <v>4.4000000000000004</v>
      </c>
      <c r="D60" s="16" t="s">
        <v>668</v>
      </c>
      <c r="E60" s="27"/>
      <c r="F60" s="74"/>
      <c r="G60" s="20"/>
      <c r="H60" s="74"/>
      <c r="I60" s="20"/>
      <c r="J60" s="21"/>
    </row>
    <row r="61" spans="1:10" s="22" customFormat="1" ht="21" x14ac:dyDescent="0.45">
      <c r="A61" s="23"/>
      <c r="B61" s="20"/>
      <c r="C61" s="304"/>
      <c r="D61" s="16" t="s">
        <v>736</v>
      </c>
      <c r="E61" s="27"/>
      <c r="F61" s="74" t="s">
        <v>737</v>
      </c>
      <c r="G61" s="20" t="s">
        <v>738</v>
      </c>
      <c r="H61" s="74"/>
      <c r="I61" s="20"/>
      <c r="J61" s="21"/>
    </row>
    <row r="62" spans="1:10" s="22" customFormat="1" ht="21" x14ac:dyDescent="0.45">
      <c r="A62" s="56"/>
      <c r="B62" s="57"/>
      <c r="C62" s="451"/>
      <c r="D62" s="61"/>
      <c r="E62" s="451"/>
      <c r="F62" s="76"/>
      <c r="G62" s="57"/>
      <c r="H62" s="76"/>
      <c r="I62" s="57"/>
      <c r="J62" s="444"/>
    </row>
    <row r="63" spans="1:10" s="22" customFormat="1" ht="21" x14ac:dyDescent="0.45">
      <c r="A63" s="562" t="s">
        <v>762</v>
      </c>
      <c r="B63" s="563"/>
      <c r="C63" s="560"/>
      <c r="D63" s="561"/>
      <c r="E63" s="560"/>
      <c r="F63" s="560"/>
      <c r="G63" s="561"/>
      <c r="H63" s="79"/>
      <c r="I63" s="60"/>
      <c r="J63" s="313"/>
    </row>
    <row r="64" spans="1:10" s="22" customFormat="1" ht="21" x14ac:dyDescent="0.45">
      <c r="A64" s="633" t="s">
        <v>763</v>
      </c>
      <c r="B64" s="634"/>
      <c r="C64" s="417">
        <v>5.0999999999999996</v>
      </c>
      <c r="D64" s="29" t="s">
        <v>660</v>
      </c>
      <c r="E64" s="25"/>
      <c r="F64" s="74"/>
      <c r="G64" s="20"/>
      <c r="H64" s="74"/>
      <c r="I64" s="20"/>
      <c r="J64" s="59"/>
    </row>
    <row r="65" spans="1:11" s="22" customFormat="1" ht="21" x14ac:dyDescent="0.45">
      <c r="A65" s="554" t="s">
        <v>764</v>
      </c>
      <c r="B65" s="564"/>
      <c r="C65" s="418"/>
      <c r="D65" s="29" t="s">
        <v>184</v>
      </c>
      <c r="E65" s="25"/>
      <c r="F65" s="74" t="s">
        <v>428</v>
      </c>
      <c r="G65" s="20" t="s">
        <v>661</v>
      </c>
      <c r="H65" s="637">
        <v>8</v>
      </c>
      <c r="I65" s="305" t="s">
        <v>185</v>
      </c>
      <c r="J65" s="59"/>
    </row>
    <row r="66" spans="1:11" s="22" customFormat="1" ht="21" x14ac:dyDescent="0.45">
      <c r="A66" s="23"/>
      <c r="C66" s="418"/>
      <c r="D66" s="29"/>
      <c r="E66" s="25"/>
      <c r="F66" s="74"/>
      <c r="G66" s="20" t="s">
        <v>662</v>
      </c>
      <c r="H66" s="638"/>
      <c r="I66" s="42" t="s">
        <v>186</v>
      </c>
      <c r="J66" s="59"/>
    </row>
    <row r="67" spans="1:11" s="22" customFormat="1" ht="21" x14ac:dyDescent="0.45">
      <c r="A67" s="15"/>
      <c r="B67" s="32"/>
      <c r="C67" s="25"/>
      <c r="D67" s="24"/>
      <c r="E67" s="23"/>
      <c r="F67" s="74" t="s">
        <v>433</v>
      </c>
      <c r="G67" s="20" t="s">
        <v>422</v>
      </c>
      <c r="H67" s="638"/>
      <c r="I67" s="42"/>
      <c r="J67" s="59"/>
    </row>
    <row r="68" spans="1:11" s="22" customFormat="1" ht="21" x14ac:dyDescent="0.45">
      <c r="A68" s="15"/>
      <c r="B68" s="32"/>
      <c r="C68" s="25"/>
      <c r="D68" s="24"/>
      <c r="E68" s="23"/>
      <c r="F68" s="74"/>
      <c r="G68" s="20" t="s">
        <v>423</v>
      </c>
      <c r="H68" s="639"/>
      <c r="I68" s="60"/>
      <c r="J68" s="59"/>
    </row>
    <row r="69" spans="1:11" s="22" customFormat="1" ht="21" x14ac:dyDescent="0.45">
      <c r="A69" s="15"/>
      <c r="B69" s="32"/>
      <c r="C69" s="17">
        <v>5.2</v>
      </c>
      <c r="D69" s="16" t="s">
        <v>663</v>
      </c>
      <c r="E69" s="23"/>
      <c r="F69" s="74" t="s">
        <v>597</v>
      </c>
      <c r="G69" s="20" t="s">
        <v>481</v>
      </c>
      <c r="H69" s="74"/>
      <c r="J69" s="59"/>
    </row>
    <row r="70" spans="1:11" s="22" customFormat="1" ht="21" x14ac:dyDescent="0.45">
      <c r="A70" s="15"/>
      <c r="B70" s="32"/>
      <c r="C70" s="17"/>
      <c r="D70" s="16" t="s">
        <v>664</v>
      </c>
      <c r="E70" s="23"/>
      <c r="G70" s="20"/>
      <c r="H70" s="74"/>
      <c r="J70" s="59"/>
    </row>
    <row r="71" spans="1:11" s="22" customFormat="1" ht="21" x14ac:dyDescent="0.45">
      <c r="A71" s="253"/>
      <c r="B71" s="267"/>
      <c r="C71" s="89">
        <v>5.3</v>
      </c>
      <c r="D71" s="254" t="s">
        <v>665</v>
      </c>
      <c r="E71" s="84"/>
      <c r="F71" s="85"/>
      <c r="G71" s="60"/>
      <c r="H71" s="79"/>
      <c r="I71" s="85"/>
      <c r="J71" s="313"/>
    </row>
    <row r="72" spans="1:11" s="22" customFormat="1" ht="21" x14ac:dyDescent="0.45">
      <c r="A72" s="253"/>
      <c r="B72" s="267"/>
      <c r="C72" s="89"/>
      <c r="D72" s="254" t="s">
        <v>666</v>
      </c>
      <c r="E72" s="84"/>
      <c r="F72" s="79" t="s">
        <v>603</v>
      </c>
      <c r="G72" s="60" t="s">
        <v>483</v>
      </c>
      <c r="H72" s="79"/>
      <c r="I72" s="85"/>
      <c r="J72" s="313"/>
    </row>
    <row r="73" spans="1:11" s="22" customFormat="1" ht="21" x14ac:dyDescent="0.45">
      <c r="A73" s="253"/>
      <c r="B73" s="267"/>
      <c r="C73" s="312"/>
      <c r="D73" s="311"/>
      <c r="E73" s="84"/>
      <c r="F73" s="79" t="s">
        <v>604</v>
      </c>
      <c r="G73" s="60" t="s">
        <v>484</v>
      </c>
      <c r="H73" s="79"/>
      <c r="I73" s="85"/>
      <c r="J73" s="313"/>
    </row>
    <row r="74" spans="1:11" s="22" customFormat="1" ht="21" x14ac:dyDescent="0.45">
      <c r="A74" s="15"/>
      <c r="B74" s="32"/>
      <c r="C74" s="25"/>
      <c r="D74" s="24"/>
      <c r="E74" s="23"/>
      <c r="F74" s="74" t="s">
        <v>615</v>
      </c>
      <c r="G74" s="20" t="s">
        <v>485</v>
      </c>
      <c r="H74" s="74"/>
      <c r="J74" s="59"/>
    </row>
    <row r="75" spans="1:11" s="22" customFormat="1" ht="21" x14ac:dyDescent="0.45">
      <c r="A75" s="84"/>
      <c r="B75" s="85"/>
      <c r="C75" s="419">
        <v>5.4</v>
      </c>
      <c r="D75" s="254" t="s">
        <v>187</v>
      </c>
      <c r="E75" s="86"/>
      <c r="F75" s="87"/>
      <c r="G75" s="60"/>
      <c r="H75" s="79"/>
      <c r="I75" s="60"/>
      <c r="J75" s="88"/>
    </row>
    <row r="76" spans="1:11" s="22" customFormat="1" ht="21" x14ac:dyDescent="0.45">
      <c r="A76" s="23"/>
      <c r="C76" s="17"/>
      <c r="D76" s="16" t="s">
        <v>338</v>
      </c>
      <c r="E76" s="25"/>
      <c r="F76" s="74" t="s">
        <v>616</v>
      </c>
      <c r="G76" s="20" t="s">
        <v>318</v>
      </c>
      <c r="H76" s="456">
        <v>9</v>
      </c>
      <c r="I76" s="305" t="s">
        <v>188</v>
      </c>
      <c r="J76" s="59"/>
      <c r="K76" s="23"/>
    </row>
    <row r="77" spans="1:11" s="22" customFormat="1" ht="21" x14ac:dyDescent="0.45">
      <c r="A77" s="23"/>
      <c r="C77" s="17"/>
      <c r="D77" s="16" t="s">
        <v>339</v>
      </c>
      <c r="E77" s="25"/>
      <c r="F77" s="74"/>
      <c r="G77" s="20" t="s">
        <v>319</v>
      </c>
      <c r="H77" s="457"/>
      <c r="I77" s="42" t="s">
        <v>189</v>
      </c>
      <c r="J77" s="59"/>
      <c r="K77" s="23"/>
    </row>
    <row r="78" spans="1:11" s="22" customFormat="1" ht="21" x14ac:dyDescent="0.45">
      <c r="A78" s="23"/>
      <c r="C78" s="17"/>
      <c r="D78" s="16" t="s">
        <v>340</v>
      </c>
      <c r="E78" s="25"/>
      <c r="F78" s="74"/>
      <c r="G78" s="20" t="s">
        <v>426</v>
      </c>
      <c r="H78" s="457"/>
      <c r="I78" s="42" t="s">
        <v>190</v>
      </c>
      <c r="J78" s="59"/>
    </row>
    <row r="79" spans="1:11" s="22" customFormat="1" ht="21" x14ac:dyDescent="0.45">
      <c r="A79" s="23"/>
      <c r="C79" s="17"/>
      <c r="D79" s="16"/>
      <c r="E79" s="25"/>
      <c r="F79" s="74"/>
      <c r="G79" s="20" t="s">
        <v>427</v>
      </c>
      <c r="H79" s="84"/>
      <c r="I79" s="60"/>
      <c r="J79" s="59"/>
    </row>
    <row r="80" spans="1:11" s="22" customFormat="1" ht="21" x14ac:dyDescent="0.45">
      <c r="A80" s="552" t="s">
        <v>765</v>
      </c>
      <c r="B80" s="553"/>
      <c r="C80" s="550"/>
      <c r="D80" s="551"/>
      <c r="E80" s="550"/>
      <c r="F80" s="550"/>
      <c r="G80" s="551"/>
      <c r="H80" s="74"/>
      <c r="I80" s="20"/>
      <c r="J80" s="59"/>
    </row>
    <row r="81" spans="1:10" s="22" customFormat="1" ht="21" x14ac:dyDescent="0.45">
      <c r="A81" s="554" t="s">
        <v>766</v>
      </c>
      <c r="B81" s="564"/>
      <c r="C81" s="17">
        <v>6.1</v>
      </c>
      <c r="D81" s="16" t="s">
        <v>341</v>
      </c>
      <c r="E81" s="25"/>
      <c r="F81" s="27"/>
      <c r="G81" s="20"/>
      <c r="H81" s="74"/>
      <c r="J81" s="21"/>
    </row>
    <row r="82" spans="1:10" s="22" customFormat="1" ht="21" x14ac:dyDescent="0.45">
      <c r="A82" s="554" t="s">
        <v>767</v>
      </c>
      <c r="B82" s="564"/>
      <c r="C82" s="17"/>
      <c r="D82" s="16" t="s">
        <v>342</v>
      </c>
      <c r="E82" s="25"/>
      <c r="F82" s="74" t="s">
        <v>434</v>
      </c>
      <c r="G82" s="20" t="s">
        <v>320</v>
      </c>
      <c r="H82" s="456">
        <v>10</v>
      </c>
      <c r="I82" s="305" t="s">
        <v>192</v>
      </c>
      <c r="J82" s="21"/>
    </row>
    <row r="83" spans="1:10" s="22" customFormat="1" ht="21" x14ac:dyDescent="0.45">
      <c r="A83" s="23"/>
      <c r="C83" s="17"/>
      <c r="D83" s="16"/>
      <c r="E83" s="25"/>
      <c r="F83" s="74"/>
      <c r="G83" s="20" t="s">
        <v>321</v>
      </c>
      <c r="H83" s="457"/>
      <c r="I83" s="42" t="s">
        <v>193</v>
      </c>
      <c r="J83" s="21"/>
    </row>
    <row r="84" spans="1:10" s="22" customFormat="1" ht="21" x14ac:dyDescent="0.45">
      <c r="A84" s="23"/>
      <c r="C84" s="17"/>
      <c r="D84" s="16"/>
      <c r="E84" s="25"/>
      <c r="F84" s="74" t="s">
        <v>435</v>
      </c>
      <c r="G84" s="20" t="s">
        <v>322</v>
      </c>
      <c r="H84" s="457">
        <v>11</v>
      </c>
      <c r="I84" s="42" t="s">
        <v>194</v>
      </c>
      <c r="J84" s="21"/>
    </row>
    <row r="85" spans="1:10" s="22" customFormat="1" ht="21" x14ac:dyDescent="0.45">
      <c r="A85" s="23"/>
      <c r="C85" s="17"/>
      <c r="D85" s="16"/>
      <c r="E85" s="25"/>
      <c r="F85" s="74"/>
      <c r="G85" s="20" t="s">
        <v>323</v>
      </c>
      <c r="H85" s="457"/>
      <c r="I85" s="42" t="s">
        <v>195</v>
      </c>
      <c r="J85" s="21"/>
    </row>
    <row r="86" spans="1:10" s="22" customFormat="1" ht="21" x14ac:dyDescent="0.45">
      <c r="A86" s="23"/>
      <c r="C86" s="17"/>
      <c r="D86" s="16"/>
      <c r="E86" s="25"/>
      <c r="F86" s="74" t="s">
        <v>491</v>
      </c>
      <c r="G86" s="20" t="s">
        <v>486</v>
      </c>
      <c r="H86" s="41"/>
      <c r="I86" s="42"/>
      <c r="J86" s="21"/>
    </row>
    <row r="87" spans="1:10" s="22" customFormat="1" ht="21" x14ac:dyDescent="0.45">
      <c r="A87" s="23"/>
      <c r="B87" s="20"/>
      <c r="C87" s="304"/>
      <c r="D87" s="16"/>
      <c r="E87" s="27"/>
      <c r="F87" s="74" t="s">
        <v>492</v>
      </c>
      <c r="G87" s="20" t="s">
        <v>487</v>
      </c>
      <c r="H87" s="457"/>
      <c r="I87" s="42"/>
      <c r="J87" s="21"/>
    </row>
    <row r="88" spans="1:10" s="22" customFormat="1" ht="21" x14ac:dyDescent="0.45">
      <c r="A88" s="23"/>
      <c r="B88" s="20"/>
      <c r="C88" s="304"/>
      <c r="D88" s="16"/>
      <c r="E88" s="27"/>
      <c r="F88" s="74" t="s">
        <v>618</v>
      </c>
      <c r="G88" s="20" t="s">
        <v>488</v>
      </c>
      <c r="H88" s="457"/>
      <c r="I88" s="42"/>
      <c r="J88" s="21"/>
    </row>
    <row r="89" spans="1:10" s="22" customFormat="1" ht="21" x14ac:dyDescent="0.45">
      <c r="A89" s="23"/>
      <c r="B89" s="20"/>
      <c r="C89" s="304"/>
      <c r="D89" s="16"/>
      <c r="E89" s="27"/>
      <c r="F89" s="74" t="s">
        <v>619</v>
      </c>
      <c r="G89" s="20" t="s">
        <v>489</v>
      </c>
      <c r="H89" s="457"/>
      <c r="I89" s="42"/>
      <c r="J89" s="21"/>
    </row>
    <row r="90" spans="1:10" s="22" customFormat="1" ht="21" x14ac:dyDescent="0.45">
      <c r="A90" s="56"/>
      <c r="B90" s="57"/>
      <c r="C90" s="450"/>
      <c r="D90" s="445"/>
      <c r="E90" s="451"/>
      <c r="F90" s="76" t="s">
        <v>620</v>
      </c>
      <c r="G90" s="57" t="s">
        <v>490</v>
      </c>
      <c r="H90" s="458"/>
      <c r="I90" s="470"/>
      <c r="J90" s="444"/>
    </row>
    <row r="91" spans="1:10" s="22" customFormat="1" ht="21" x14ac:dyDescent="0.45">
      <c r="A91" s="562" t="s">
        <v>768</v>
      </c>
      <c r="B91" s="563"/>
      <c r="C91" s="560"/>
      <c r="D91" s="561"/>
      <c r="E91" s="560"/>
      <c r="F91" s="560"/>
      <c r="G91" s="561"/>
      <c r="H91" s="79"/>
      <c r="I91" s="60"/>
      <c r="J91" s="88"/>
    </row>
    <row r="92" spans="1:10" s="22" customFormat="1" ht="21" x14ac:dyDescent="0.45">
      <c r="A92" s="554" t="s">
        <v>769</v>
      </c>
      <c r="B92" s="564"/>
      <c r="C92" s="17">
        <v>7.1</v>
      </c>
      <c r="D92" s="16" t="s">
        <v>343</v>
      </c>
      <c r="E92" s="25"/>
      <c r="F92" s="27"/>
      <c r="G92" s="20"/>
      <c r="H92" s="74"/>
      <c r="I92" s="20"/>
      <c r="J92" s="21"/>
    </row>
    <row r="93" spans="1:10" s="22" customFormat="1" ht="21" x14ac:dyDescent="0.45">
      <c r="A93" s="554" t="s">
        <v>770</v>
      </c>
      <c r="B93" s="564"/>
      <c r="C93" s="17"/>
      <c r="D93" s="16" t="s">
        <v>344</v>
      </c>
      <c r="E93" s="25"/>
      <c r="F93" s="74" t="s">
        <v>622</v>
      </c>
      <c r="G93" s="20" t="s">
        <v>324</v>
      </c>
      <c r="H93" s="456">
        <v>12</v>
      </c>
      <c r="I93" s="305" t="s">
        <v>197</v>
      </c>
      <c r="J93" s="21"/>
    </row>
    <row r="94" spans="1:10" s="22" customFormat="1" ht="21" x14ac:dyDescent="0.45">
      <c r="A94" s="23"/>
      <c r="C94" s="17"/>
      <c r="D94" s="16"/>
      <c r="E94" s="25"/>
      <c r="F94" s="74" t="s">
        <v>623</v>
      </c>
      <c r="G94" s="20" t="s">
        <v>325</v>
      </c>
      <c r="H94" s="457"/>
      <c r="I94" s="42" t="s">
        <v>198</v>
      </c>
      <c r="J94" s="21"/>
    </row>
    <row r="95" spans="1:10" s="22" customFormat="1" ht="21" x14ac:dyDescent="0.45">
      <c r="A95" s="23"/>
      <c r="C95" s="17"/>
      <c r="D95" s="16"/>
      <c r="E95" s="25"/>
      <c r="F95" s="74" t="s">
        <v>462</v>
      </c>
      <c r="G95" s="20" t="s">
        <v>493</v>
      </c>
      <c r="H95" s="457">
        <v>13</v>
      </c>
      <c r="I95" s="42" t="s">
        <v>197</v>
      </c>
      <c r="J95" s="21"/>
    </row>
    <row r="96" spans="1:10" s="22" customFormat="1" ht="21" x14ac:dyDescent="0.45">
      <c r="A96" s="23"/>
      <c r="C96" s="17"/>
      <c r="D96" s="16"/>
      <c r="E96" s="25"/>
      <c r="F96" s="74" t="s">
        <v>464</v>
      </c>
      <c r="G96" s="20" t="s">
        <v>494</v>
      </c>
      <c r="H96" s="471"/>
      <c r="I96" s="60" t="s">
        <v>199</v>
      </c>
      <c r="J96" s="21"/>
    </row>
    <row r="97" spans="1:10" s="22" customFormat="1" ht="21" x14ac:dyDescent="0.45">
      <c r="A97" s="23"/>
      <c r="C97" s="17"/>
      <c r="D97" s="16"/>
      <c r="E97" s="25"/>
      <c r="F97" s="27"/>
      <c r="G97" s="20"/>
      <c r="J97" s="21"/>
    </row>
    <row r="98" spans="1:10" s="38" customFormat="1" ht="21" x14ac:dyDescent="0.2">
      <c r="A98" s="279"/>
      <c r="B98" s="280"/>
      <c r="C98" s="419">
        <v>7.2</v>
      </c>
      <c r="D98" s="254" t="s">
        <v>200</v>
      </c>
      <c r="E98" s="306"/>
      <c r="F98" s="307"/>
      <c r="G98" s="308"/>
      <c r="H98" s="79"/>
      <c r="I98" s="308"/>
      <c r="J98" s="270"/>
    </row>
    <row r="99" spans="1:10" s="22" customFormat="1" ht="21" x14ac:dyDescent="0.45">
      <c r="A99" s="23"/>
      <c r="C99" s="420"/>
      <c r="D99" s="16" t="s">
        <v>201</v>
      </c>
      <c r="E99" s="17"/>
      <c r="F99" s="74" t="s">
        <v>624</v>
      </c>
      <c r="G99" s="20" t="s">
        <v>326</v>
      </c>
      <c r="H99" s="456">
        <v>14</v>
      </c>
      <c r="I99" s="305" t="s">
        <v>202</v>
      </c>
      <c r="J99" s="21"/>
    </row>
    <row r="100" spans="1:10" s="22" customFormat="1" ht="21" x14ac:dyDescent="0.45">
      <c r="A100" s="23"/>
      <c r="C100" s="25"/>
      <c r="D100" s="24"/>
      <c r="E100" s="25"/>
      <c r="F100" s="74" t="s">
        <v>667</v>
      </c>
      <c r="G100" s="20" t="s">
        <v>495</v>
      </c>
      <c r="H100" s="471"/>
      <c r="I100" s="60" t="s">
        <v>203</v>
      </c>
      <c r="J100" s="59"/>
    </row>
    <row r="101" spans="1:10" s="22" customFormat="1" ht="22.5" customHeight="1" x14ac:dyDescent="0.45">
      <c r="A101" s="56"/>
      <c r="B101" s="290"/>
      <c r="C101" s="58"/>
      <c r="D101" s="61"/>
      <c r="E101" s="58"/>
      <c r="F101" s="76"/>
      <c r="G101" s="57"/>
      <c r="H101" s="290"/>
      <c r="I101" s="290"/>
      <c r="J101" s="292"/>
    </row>
    <row r="102" spans="1:10" s="22" customFormat="1" ht="20.100000000000001" customHeight="1" x14ac:dyDescent="0.45">
      <c r="A102" s="642" t="s">
        <v>204</v>
      </c>
      <c r="B102" s="643"/>
      <c r="C102" s="643"/>
      <c r="D102" s="643"/>
      <c r="E102" s="643"/>
      <c r="F102" s="643"/>
      <c r="G102" s="644"/>
      <c r="H102" s="83"/>
      <c r="I102" s="81"/>
      <c r="J102" s="82"/>
    </row>
    <row r="103" spans="1:10" s="22" customFormat="1" ht="20.100000000000001" customHeight="1" x14ac:dyDescent="0.45">
      <c r="A103" s="623" t="s">
        <v>771</v>
      </c>
      <c r="B103" s="624"/>
      <c r="C103" s="546"/>
      <c r="D103" s="547"/>
      <c r="E103" s="546"/>
      <c r="F103" s="546"/>
      <c r="G103" s="547"/>
      <c r="H103" s="501">
        <v>15</v>
      </c>
      <c r="I103" s="502" t="s">
        <v>206</v>
      </c>
      <c r="J103" s="459"/>
    </row>
    <row r="104" spans="1:10" s="22" customFormat="1" ht="20.100000000000001" customHeight="1" x14ac:dyDescent="0.45">
      <c r="A104" s="621" t="s">
        <v>356</v>
      </c>
      <c r="B104" s="622"/>
      <c r="C104" s="495"/>
      <c r="D104" s="496"/>
      <c r="E104" s="495"/>
      <c r="F104" s="495"/>
      <c r="G104" s="496"/>
      <c r="H104" s="511"/>
      <c r="I104" s="512" t="s">
        <v>213</v>
      </c>
      <c r="J104" s="503"/>
    </row>
    <row r="105" spans="1:10" s="22" customFormat="1" ht="20.100000000000001" customHeight="1" x14ac:dyDescent="0.45">
      <c r="A105" s="621" t="s">
        <v>772</v>
      </c>
      <c r="B105" s="622"/>
      <c r="C105" s="495"/>
      <c r="D105" s="496"/>
      <c r="E105" s="495"/>
      <c r="F105" s="495"/>
      <c r="G105" s="496"/>
      <c r="H105" s="543"/>
      <c r="I105" s="542" t="s">
        <v>220</v>
      </c>
      <c r="J105" s="503"/>
    </row>
    <row r="106" spans="1:10" s="22" customFormat="1" ht="20.100000000000001" customHeight="1" x14ac:dyDescent="0.45">
      <c r="A106" s="640" t="s">
        <v>773</v>
      </c>
      <c r="B106" s="641"/>
      <c r="C106" s="495"/>
      <c r="D106" s="496"/>
      <c r="E106" s="495"/>
      <c r="F106" s="495"/>
      <c r="G106" s="496"/>
      <c r="H106" s="544">
        <v>16</v>
      </c>
      <c r="I106" s="545" t="s">
        <v>221</v>
      </c>
      <c r="J106" s="503"/>
    </row>
    <row r="107" spans="1:10" s="22" customFormat="1" ht="20.100000000000001" customHeight="1" x14ac:dyDescent="0.45">
      <c r="A107" s="494"/>
      <c r="B107" s="496"/>
      <c r="C107" s="495"/>
      <c r="D107" s="496"/>
      <c r="E107" s="495"/>
      <c r="F107" s="495"/>
      <c r="G107" s="496"/>
      <c r="H107" s="540">
        <v>17</v>
      </c>
      <c r="I107" s="512" t="s">
        <v>222</v>
      </c>
      <c r="J107" s="503"/>
    </row>
    <row r="108" spans="1:10" s="22" customFormat="1" ht="20.100000000000001" customHeight="1" x14ac:dyDescent="0.45">
      <c r="A108" s="494"/>
      <c r="B108" s="496"/>
      <c r="C108" s="495"/>
      <c r="D108" s="496"/>
      <c r="E108" s="495"/>
      <c r="F108" s="495"/>
      <c r="G108" s="496"/>
      <c r="H108" s="511"/>
      <c r="I108" s="512" t="s">
        <v>223</v>
      </c>
      <c r="J108" s="503"/>
    </row>
    <row r="109" spans="1:10" s="22" customFormat="1" ht="20.100000000000001" customHeight="1" x14ac:dyDescent="0.45">
      <c r="A109" s="494"/>
      <c r="B109" s="496"/>
      <c r="C109" s="495"/>
      <c r="D109" s="567"/>
      <c r="E109" s="495"/>
      <c r="F109" s="495"/>
      <c r="G109" s="496"/>
      <c r="H109" s="543"/>
      <c r="I109" s="542" t="s">
        <v>217</v>
      </c>
      <c r="J109" s="503"/>
    </row>
    <row r="110" spans="1:10" s="64" customFormat="1" ht="20.100000000000001" customHeight="1" x14ac:dyDescent="0.45">
      <c r="A110" s="625" t="s">
        <v>774</v>
      </c>
      <c r="B110" s="626"/>
      <c r="C110" s="565"/>
      <c r="D110" s="566"/>
      <c r="E110" s="565"/>
      <c r="F110" s="565"/>
      <c r="G110" s="566"/>
      <c r="H110" s="513"/>
      <c r="I110" s="513"/>
      <c r="J110" s="67"/>
    </row>
    <row r="111" spans="1:10" s="64" customFormat="1" ht="20.100000000000001" customHeight="1" x14ac:dyDescent="0.45">
      <c r="A111" s="625" t="s">
        <v>775</v>
      </c>
      <c r="B111" s="626"/>
      <c r="C111" s="532"/>
      <c r="D111" s="533"/>
      <c r="E111" s="532"/>
      <c r="F111" s="532"/>
      <c r="G111" s="533"/>
      <c r="H111" s="513"/>
      <c r="I111" s="513"/>
      <c r="J111" s="67"/>
    </row>
    <row r="112" spans="1:10" s="64" customFormat="1" ht="20.100000000000001" customHeight="1" x14ac:dyDescent="0.45">
      <c r="A112" s="625" t="s">
        <v>776</v>
      </c>
      <c r="B112" s="626"/>
      <c r="C112" s="532"/>
      <c r="D112" s="533"/>
      <c r="E112" s="532"/>
      <c r="F112" s="532"/>
      <c r="G112" s="533"/>
      <c r="H112" s="513"/>
      <c r="I112" s="513"/>
      <c r="J112" s="67"/>
    </row>
    <row r="113" spans="1:10" s="22" customFormat="1" ht="20.100000000000001" customHeight="1" x14ac:dyDescent="0.45">
      <c r="A113" s="552" t="s">
        <v>751</v>
      </c>
      <c r="B113" s="570"/>
      <c r="C113" s="568"/>
      <c r="D113" s="569"/>
      <c r="E113" s="568"/>
      <c r="F113" s="568"/>
      <c r="G113" s="569"/>
      <c r="J113" s="21"/>
    </row>
    <row r="114" spans="1:10" s="22" customFormat="1" ht="20.100000000000001" customHeight="1" x14ac:dyDescent="0.45">
      <c r="A114" s="616" t="s">
        <v>777</v>
      </c>
      <c r="B114" s="617"/>
      <c r="C114" s="389">
        <v>1.1000000000000001</v>
      </c>
      <c r="D114" s="390" t="s">
        <v>668</v>
      </c>
      <c r="E114" s="389"/>
      <c r="F114" s="389"/>
      <c r="G114" s="390"/>
      <c r="J114" s="21"/>
    </row>
    <row r="115" spans="1:10" s="22" customFormat="1" ht="20.100000000000001" customHeight="1" x14ac:dyDescent="0.45">
      <c r="A115" s="616" t="s">
        <v>356</v>
      </c>
      <c r="B115" s="617"/>
      <c r="C115" s="389"/>
      <c r="D115" s="390" t="s">
        <v>669</v>
      </c>
      <c r="E115" s="389"/>
      <c r="F115" s="423" t="s">
        <v>6</v>
      </c>
      <c r="G115" s="424" t="s">
        <v>671</v>
      </c>
      <c r="J115" s="21"/>
    </row>
    <row r="116" spans="1:10" s="22" customFormat="1" ht="20.100000000000001" customHeight="1" x14ac:dyDescent="0.45">
      <c r="A116" s="552" t="s">
        <v>778</v>
      </c>
      <c r="B116" s="571"/>
      <c r="C116" s="389"/>
      <c r="D116" s="390" t="s">
        <v>670</v>
      </c>
      <c r="E116" s="389"/>
      <c r="F116" s="389"/>
      <c r="G116" s="424" t="s">
        <v>672</v>
      </c>
      <c r="J116" s="21"/>
    </row>
    <row r="117" spans="1:10" s="22" customFormat="1" ht="20.100000000000001" customHeight="1" x14ac:dyDescent="0.45">
      <c r="A117" s="68"/>
      <c r="B117" s="390"/>
      <c r="D117" s="20"/>
      <c r="E117" s="389"/>
      <c r="F117" s="389"/>
      <c r="G117" s="390"/>
      <c r="J117" s="21"/>
    </row>
    <row r="118" spans="1:10" s="22" customFormat="1" ht="20.100000000000001" customHeight="1" x14ac:dyDescent="0.45">
      <c r="A118" s="68"/>
      <c r="B118" s="390"/>
      <c r="C118" s="389">
        <v>1.2</v>
      </c>
      <c r="D118" s="390" t="s">
        <v>499</v>
      </c>
      <c r="E118" s="389"/>
      <c r="F118" s="389"/>
      <c r="G118" s="390"/>
      <c r="J118" s="21"/>
    </row>
    <row r="119" spans="1:10" s="22" customFormat="1" ht="20.100000000000001" customHeight="1" x14ac:dyDescent="0.45">
      <c r="A119" s="68"/>
      <c r="B119" s="390"/>
      <c r="C119" s="389"/>
      <c r="D119" s="390"/>
      <c r="E119" s="389"/>
      <c r="F119" s="423" t="s">
        <v>23</v>
      </c>
      <c r="G119" s="424" t="s">
        <v>500</v>
      </c>
      <c r="J119" s="21"/>
    </row>
    <row r="120" spans="1:10" s="22" customFormat="1" ht="20.100000000000001" customHeight="1" x14ac:dyDescent="0.45">
      <c r="A120" s="68"/>
      <c r="B120" s="390"/>
      <c r="C120" s="389"/>
      <c r="D120" s="390"/>
      <c r="E120" s="389"/>
      <c r="F120" s="423" t="s">
        <v>555</v>
      </c>
      <c r="G120" s="424" t="s">
        <v>503</v>
      </c>
      <c r="J120" s="21"/>
    </row>
    <row r="121" spans="1:10" s="22" customFormat="1" ht="20.100000000000001" customHeight="1" x14ac:dyDescent="0.45">
      <c r="A121" s="68"/>
      <c r="B121" s="390"/>
      <c r="C121" s="389"/>
      <c r="D121" s="390"/>
      <c r="E121" s="389"/>
      <c r="F121" s="423" t="s">
        <v>556</v>
      </c>
      <c r="G121" s="424" t="s">
        <v>504</v>
      </c>
      <c r="J121" s="21"/>
    </row>
    <row r="122" spans="1:10" s="22" customFormat="1" ht="20.100000000000001" customHeight="1" x14ac:dyDescent="0.45">
      <c r="A122" s="68"/>
      <c r="B122" s="390"/>
      <c r="C122" s="389"/>
      <c r="D122" s="390"/>
      <c r="E122" s="389"/>
      <c r="F122" s="423" t="s">
        <v>625</v>
      </c>
      <c r="G122" s="424" t="s">
        <v>507</v>
      </c>
      <c r="J122" s="21"/>
    </row>
    <row r="123" spans="1:10" s="22" customFormat="1" ht="20.100000000000001" customHeight="1" x14ac:dyDescent="0.45">
      <c r="A123" s="485"/>
      <c r="B123" s="519"/>
      <c r="C123" s="520"/>
      <c r="D123" s="519"/>
      <c r="E123" s="520"/>
      <c r="F123" s="521" t="s">
        <v>626</v>
      </c>
      <c r="G123" s="522" t="s">
        <v>508</v>
      </c>
      <c r="H123" s="290"/>
      <c r="I123" s="290"/>
      <c r="J123" s="444"/>
    </row>
    <row r="124" spans="1:10" s="22" customFormat="1" ht="20.100000000000001" customHeight="1" x14ac:dyDescent="0.45">
      <c r="A124" s="426"/>
      <c r="B124" s="515"/>
      <c r="C124" s="516"/>
      <c r="D124" s="515"/>
      <c r="E124" s="516"/>
      <c r="F124" s="517" t="s">
        <v>627</v>
      </c>
      <c r="G124" s="518" t="s">
        <v>509</v>
      </c>
      <c r="H124" s="85"/>
      <c r="I124" s="85"/>
      <c r="J124" s="88"/>
    </row>
    <row r="125" spans="1:10" s="22" customFormat="1" ht="20.100000000000001" customHeight="1" x14ac:dyDescent="0.45">
      <c r="A125" s="68"/>
      <c r="B125" s="537"/>
      <c r="C125" s="536"/>
      <c r="D125" s="537"/>
      <c r="E125" s="536"/>
      <c r="F125" s="423" t="s">
        <v>628</v>
      </c>
      <c r="G125" s="424" t="s">
        <v>510</v>
      </c>
      <c r="H125" s="74"/>
      <c r="I125" s="20"/>
      <c r="J125" s="21"/>
    </row>
    <row r="126" spans="1:10" s="22" customFormat="1" ht="20.100000000000001" customHeight="1" x14ac:dyDescent="0.45">
      <c r="A126" s="426"/>
      <c r="B126" s="515"/>
      <c r="C126" s="516">
        <v>1.3</v>
      </c>
      <c r="D126" s="515" t="s">
        <v>673</v>
      </c>
      <c r="E126" s="516"/>
      <c r="F126" s="517"/>
      <c r="G126" s="518"/>
      <c r="H126" s="79"/>
      <c r="I126" s="60"/>
      <c r="J126" s="88"/>
    </row>
    <row r="127" spans="1:10" s="22" customFormat="1" ht="20.100000000000001" customHeight="1" x14ac:dyDescent="0.45">
      <c r="A127" s="68"/>
      <c r="B127" s="390"/>
      <c r="C127" s="389"/>
      <c r="D127" s="390" t="s">
        <v>674</v>
      </c>
      <c r="E127" s="389"/>
      <c r="F127" s="423" t="s">
        <v>108</v>
      </c>
      <c r="G127" s="424" t="s">
        <v>675</v>
      </c>
      <c r="H127" s="74"/>
      <c r="I127" s="20"/>
      <c r="J127" s="21"/>
    </row>
    <row r="128" spans="1:10" s="22" customFormat="1" ht="20.100000000000001" customHeight="1" x14ac:dyDescent="0.45">
      <c r="A128" s="68"/>
      <c r="B128" s="390"/>
      <c r="C128" s="389"/>
      <c r="D128" s="390"/>
      <c r="E128" s="389"/>
      <c r="F128" s="423"/>
      <c r="G128" s="424" t="s">
        <v>676</v>
      </c>
      <c r="H128" s="74"/>
      <c r="I128" s="20"/>
      <c r="J128" s="21"/>
    </row>
    <row r="129" spans="1:10" s="22" customFormat="1" ht="20.100000000000001" customHeight="1" x14ac:dyDescent="0.45">
      <c r="A129" s="68"/>
      <c r="B129" s="390"/>
      <c r="C129" s="389"/>
      <c r="D129" s="390"/>
      <c r="E129" s="389"/>
      <c r="F129" s="423" t="s">
        <v>501</v>
      </c>
      <c r="G129" s="424" t="s">
        <v>516</v>
      </c>
      <c r="H129" s="74"/>
      <c r="I129" s="20"/>
      <c r="J129" s="21"/>
    </row>
    <row r="130" spans="1:10" s="22" customFormat="1" ht="20.100000000000001" customHeight="1" x14ac:dyDescent="0.45">
      <c r="A130" s="68"/>
      <c r="B130" s="390"/>
      <c r="C130" s="389"/>
      <c r="D130" s="390"/>
      <c r="E130" s="389"/>
      <c r="F130" s="423" t="s">
        <v>502</v>
      </c>
      <c r="G130" s="424" t="s">
        <v>517</v>
      </c>
      <c r="H130" s="74"/>
      <c r="I130" s="20"/>
      <c r="J130" s="21"/>
    </row>
    <row r="131" spans="1:10" s="22" customFormat="1" ht="20.100000000000001" customHeight="1" x14ac:dyDescent="0.45">
      <c r="A131" s="68"/>
      <c r="B131" s="390"/>
      <c r="C131" s="389"/>
      <c r="D131" s="390"/>
      <c r="E131" s="389"/>
      <c r="F131" s="423" t="s">
        <v>505</v>
      </c>
      <c r="G131" s="424" t="s">
        <v>518</v>
      </c>
      <c r="H131" s="74"/>
      <c r="I131" s="20"/>
      <c r="J131" s="21"/>
    </row>
    <row r="132" spans="1:10" s="22" customFormat="1" ht="20.100000000000001" customHeight="1" x14ac:dyDescent="0.45">
      <c r="A132" s="68"/>
      <c r="B132" s="390"/>
      <c r="C132" s="389"/>
      <c r="D132" s="390"/>
      <c r="E132" s="389"/>
      <c r="F132" s="423" t="s">
        <v>506</v>
      </c>
      <c r="G132" s="424" t="s">
        <v>519</v>
      </c>
      <c r="H132" s="74"/>
      <c r="I132" s="20"/>
      <c r="J132" s="21"/>
    </row>
    <row r="133" spans="1:10" s="22" customFormat="1" ht="22.5" customHeight="1" x14ac:dyDescent="0.45">
      <c r="A133" s="23"/>
      <c r="C133" s="17">
        <v>1.4</v>
      </c>
      <c r="D133" s="16" t="s">
        <v>205</v>
      </c>
      <c r="E133" s="25"/>
      <c r="F133" s="26"/>
      <c r="G133" s="20"/>
      <c r="H133" s="74"/>
      <c r="I133" s="20"/>
      <c r="J133" s="59"/>
    </row>
    <row r="134" spans="1:10" s="22" customFormat="1" ht="22.5" customHeight="1" x14ac:dyDescent="0.45">
      <c r="A134" s="23"/>
      <c r="C134" s="25"/>
      <c r="D134" s="16" t="s">
        <v>345</v>
      </c>
      <c r="E134" s="25"/>
      <c r="F134" s="74" t="s">
        <v>629</v>
      </c>
      <c r="G134" s="20" t="s">
        <v>327</v>
      </c>
      <c r="H134" s="456">
        <v>18</v>
      </c>
      <c r="I134" s="305" t="s">
        <v>206</v>
      </c>
      <c r="J134" s="59"/>
    </row>
    <row r="135" spans="1:10" s="22" customFormat="1" ht="22.5" customHeight="1" x14ac:dyDescent="0.45">
      <c r="A135" s="23"/>
      <c r="C135" s="25"/>
      <c r="D135" s="16" t="s">
        <v>346</v>
      </c>
      <c r="E135" s="25"/>
      <c r="F135" s="74"/>
      <c r="G135" s="20" t="s">
        <v>328</v>
      </c>
      <c r="H135" s="457"/>
      <c r="I135" s="42" t="s">
        <v>207</v>
      </c>
      <c r="J135" s="59"/>
    </row>
    <row r="136" spans="1:10" s="22" customFormat="1" ht="22.5" customHeight="1" x14ac:dyDescent="0.45">
      <c r="A136" s="23"/>
      <c r="C136" s="25"/>
      <c r="D136" s="16"/>
      <c r="E136" s="25"/>
      <c r="F136" s="74" t="s">
        <v>514</v>
      </c>
      <c r="G136" s="20" t="s">
        <v>677</v>
      </c>
      <c r="H136" s="457"/>
      <c r="I136" s="42" t="s">
        <v>208</v>
      </c>
      <c r="J136" s="59"/>
    </row>
    <row r="137" spans="1:10" s="22" customFormat="1" ht="22.5" customHeight="1" x14ac:dyDescent="0.45">
      <c r="A137" s="23"/>
      <c r="C137" s="25"/>
      <c r="D137" s="16"/>
      <c r="E137" s="25"/>
      <c r="F137" s="74"/>
      <c r="G137" s="20" t="s">
        <v>678</v>
      </c>
      <c r="H137" s="41"/>
      <c r="I137" s="42"/>
      <c r="J137" s="59"/>
    </row>
    <row r="138" spans="1:10" s="22" customFormat="1" ht="22.5" customHeight="1" x14ac:dyDescent="0.45">
      <c r="A138" s="23"/>
      <c r="C138" s="25"/>
      <c r="D138" s="16"/>
      <c r="E138" s="25"/>
      <c r="F138" s="74" t="s">
        <v>515</v>
      </c>
      <c r="G138" s="20" t="s">
        <v>522</v>
      </c>
      <c r="H138" s="41"/>
      <c r="I138" s="42"/>
      <c r="J138" s="59"/>
    </row>
    <row r="139" spans="1:10" s="22" customFormat="1" ht="22.5" customHeight="1" x14ac:dyDescent="0.45">
      <c r="A139" s="23"/>
      <c r="C139" s="25"/>
      <c r="D139" s="16"/>
      <c r="E139" s="25"/>
      <c r="F139" s="74"/>
      <c r="G139" s="20" t="s">
        <v>523</v>
      </c>
      <c r="H139" s="84"/>
      <c r="I139" s="60"/>
      <c r="J139" s="59"/>
    </row>
    <row r="140" spans="1:10" s="22" customFormat="1" ht="21" x14ac:dyDescent="0.45">
      <c r="A140" s="562" t="s">
        <v>754</v>
      </c>
      <c r="B140" s="553"/>
      <c r="C140" s="550"/>
      <c r="D140" s="551"/>
      <c r="E140" s="550"/>
      <c r="F140" s="550"/>
      <c r="G140" s="551"/>
      <c r="H140" s="79"/>
      <c r="I140" s="60"/>
      <c r="J140" s="88"/>
    </row>
    <row r="141" spans="1:10" s="22" customFormat="1" ht="21" x14ac:dyDescent="0.45">
      <c r="A141" s="616" t="s">
        <v>779</v>
      </c>
      <c r="B141" s="617"/>
      <c r="C141" s="382">
        <v>2.1</v>
      </c>
      <c r="D141" s="383" t="s">
        <v>679</v>
      </c>
      <c r="E141" s="382"/>
      <c r="G141" s="20"/>
      <c r="H141" s="74"/>
      <c r="I141" s="20"/>
      <c r="J141" s="21"/>
    </row>
    <row r="142" spans="1:10" s="22" customFormat="1" ht="21" x14ac:dyDescent="0.45">
      <c r="A142" s="616" t="s">
        <v>780</v>
      </c>
      <c r="B142" s="617"/>
      <c r="C142" s="382"/>
      <c r="D142" s="383" t="s">
        <v>680</v>
      </c>
      <c r="E142" s="382"/>
      <c r="F142" s="414" t="s">
        <v>409</v>
      </c>
      <c r="G142" s="415" t="s">
        <v>304</v>
      </c>
      <c r="H142" s="74"/>
      <c r="I142" s="20"/>
      <c r="J142" s="21"/>
    </row>
    <row r="143" spans="1:10" s="22" customFormat="1" ht="21" x14ac:dyDescent="0.45">
      <c r="A143" s="616" t="s">
        <v>781</v>
      </c>
      <c r="B143" s="617"/>
      <c r="C143" s="382"/>
      <c r="D143" s="383" t="s">
        <v>681</v>
      </c>
      <c r="E143" s="382"/>
      <c r="F143" s="382"/>
      <c r="G143" s="425" t="s">
        <v>436</v>
      </c>
      <c r="H143" s="74"/>
      <c r="I143" s="20"/>
      <c r="J143" s="21"/>
    </row>
    <row r="144" spans="1:10" s="22" customFormat="1" ht="21" x14ac:dyDescent="0.45">
      <c r="A144" s="616" t="s">
        <v>782</v>
      </c>
      <c r="B144" s="617"/>
      <c r="C144" s="382"/>
      <c r="D144" s="383" t="s">
        <v>682</v>
      </c>
      <c r="E144" s="382"/>
      <c r="F144" s="382"/>
      <c r="G144" s="425" t="s">
        <v>437</v>
      </c>
      <c r="H144" s="74"/>
      <c r="I144" s="20"/>
      <c r="J144" s="21"/>
    </row>
    <row r="145" spans="1:10" s="22" customFormat="1" ht="21" x14ac:dyDescent="0.45">
      <c r="A145" s="68"/>
      <c r="B145" s="383"/>
      <c r="C145" s="382"/>
      <c r="D145" s="383"/>
      <c r="E145" s="382"/>
      <c r="F145" s="382"/>
      <c r="G145" s="425" t="s">
        <v>438</v>
      </c>
      <c r="H145" s="74"/>
      <c r="I145" s="20"/>
      <c r="J145" s="21"/>
    </row>
    <row r="146" spans="1:10" s="22" customFormat="1" ht="21" x14ac:dyDescent="0.45">
      <c r="A146" s="23"/>
      <c r="C146" s="17">
        <v>2.2000000000000002</v>
      </c>
      <c r="D146" s="16" t="s">
        <v>347</v>
      </c>
      <c r="E146" s="25"/>
      <c r="F146" s="26"/>
      <c r="G146" s="20"/>
      <c r="H146" s="74"/>
      <c r="I146" s="20"/>
      <c r="J146" s="21"/>
    </row>
    <row r="147" spans="1:10" s="66" customFormat="1" ht="21" x14ac:dyDescent="0.45">
      <c r="A147" s="268"/>
      <c r="B147" s="282"/>
      <c r="C147" s="421"/>
      <c r="D147" s="282" t="s">
        <v>348</v>
      </c>
      <c r="E147" s="283"/>
      <c r="F147" s="309" t="s">
        <v>410</v>
      </c>
      <c r="G147" s="33" t="s">
        <v>305</v>
      </c>
      <c r="H147" s="456">
        <v>19</v>
      </c>
      <c r="I147" s="472" t="s">
        <v>210</v>
      </c>
      <c r="J147" s="269"/>
    </row>
    <row r="148" spans="1:10" s="55" customFormat="1" ht="21" x14ac:dyDescent="0.45">
      <c r="A148" s="28"/>
      <c r="B148" s="53"/>
      <c r="C148" s="422"/>
      <c r="D148" s="69"/>
      <c r="E148" s="52"/>
      <c r="F148" s="74"/>
      <c r="G148" s="53"/>
      <c r="H148" s="471"/>
      <c r="I148" s="60" t="s">
        <v>211</v>
      </c>
      <c r="J148" s="54"/>
    </row>
    <row r="149" spans="1:10" s="22" customFormat="1" ht="21" x14ac:dyDescent="0.45">
      <c r="A149" s="552" t="s">
        <v>758</v>
      </c>
      <c r="B149" s="570"/>
      <c r="C149" s="568"/>
      <c r="D149" s="569"/>
      <c r="E149" s="568"/>
      <c r="F149" s="568"/>
      <c r="G149" s="569"/>
      <c r="H149" s="74"/>
      <c r="I149" s="20"/>
      <c r="J149" s="21"/>
    </row>
    <row r="150" spans="1:10" s="22" customFormat="1" ht="21" x14ac:dyDescent="0.45">
      <c r="A150" s="633" t="s">
        <v>783</v>
      </c>
      <c r="B150" s="634"/>
      <c r="C150" s="17">
        <v>3.1</v>
      </c>
      <c r="D150" s="16" t="s">
        <v>349</v>
      </c>
      <c r="E150" s="25"/>
      <c r="F150" s="26"/>
      <c r="G150" s="20"/>
      <c r="H150" s="74"/>
      <c r="I150" s="20"/>
      <c r="J150" s="21"/>
    </row>
    <row r="151" spans="1:10" s="22" customFormat="1" ht="21" x14ac:dyDescent="0.45">
      <c r="A151" s="633" t="s">
        <v>784</v>
      </c>
      <c r="B151" s="634"/>
      <c r="C151" s="17"/>
      <c r="D151" s="16" t="s">
        <v>350</v>
      </c>
      <c r="E151" s="25"/>
      <c r="F151" s="74" t="s">
        <v>413</v>
      </c>
      <c r="G151" s="20" t="s">
        <v>329</v>
      </c>
      <c r="H151" s="456">
        <v>20</v>
      </c>
      <c r="I151" s="305" t="s">
        <v>212</v>
      </c>
      <c r="J151" s="21"/>
    </row>
    <row r="152" spans="1:10" s="22" customFormat="1" ht="21" x14ac:dyDescent="0.45">
      <c r="A152" s="554" t="s">
        <v>785</v>
      </c>
      <c r="B152" s="564"/>
      <c r="C152" s="17"/>
      <c r="D152" s="16" t="s">
        <v>351</v>
      </c>
      <c r="E152" s="25"/>
      <c r="F152" s="74"/>
      <c r="G152" s="20" t="s">
        <v>330</v>
      </c>
      <c r="H152" s="457"/>
      <c r="I152" s="42" t="s">
        <v>213</v>
      </c>
      <c r="J152" s="21"/>
    </row>
    <row r="153" spans="1:10" s="22" customFormat="1" ht="21" x14ac:dyDescent="0.45">
      <c r="A153" s="554" t="s">
        <v>786</v>
      </c>
      <c r="B153" s="564"/>
      <c r="C153" s="420"/>
      <c r="D153" s="251" t="s">
        <v>352</v>
      </c>
      <c r="E153" s="17"/>
      <c r="F153" s="74"/>
      <c r="G153" s="20"/>
      <c r="H153" s="471"/>
      <c r="I153" s="60" t="s">
        <v>214</v>
      </c>
      <c r="J153" s="21"/>
    </row>
    <row r="154" spans="1:10" s="22" customFormat="1" ht="21" x14ac:dyDescent="0.45">
      <c r="A154" s="56"/>
      <c r="B154" s="290"/>
      <c r="C154" s="58"/>
      <c r="D154" s="445" t="s">
        <v>353</v>
      </c>
      <c r="E154" s="58"/>
      <c r="F154" s="76"/>
      <c r="G154" s="57"/>
      <c r="H154" s="290"/>
      <c r="I154" s="290"/>
      <c r="J154" s="292"/>
    </row>
    <row r="155" spans="1:10" s="22" customFormat="1" ht="21" x14ac:dyDescent="0.45">
      <c r="A155" s="84"/>
      <c r="B155" s="85"/>
      <c r="C155" s="89">
        <v>3.2</v>
      </c>
      <c r="D155" s="254" t="s">
        <v>354</v>
      </c>
      <c r="E155" s="312"/>
      <c r="F155" s="314"/>
      <c r="G155" s="60"/>
      <c r="H155" s="79"/>
      <c r="I155" s="60"/>
      <c r="J155" s="313"/>
    </row>
    <row r="156" spans="1:10" s="22" customFormat="1" ht="21" x14ac:dyDescent="0.45">
      <c r="A156" s="23"/>
      <c r="C156" s="25"/>
      <c r="D156" s="16" t="s">
        <v>355</v>
      </c>
      <c r="E156" s="25"/>
      <c r="F156" s="74" t="s">
        <v>418</v>
      </c>
      <c r="G156" s="20" t="s">
        <v>331</v>
      </c>
      <c r="H156" s="456">
        <v>21</v>
      </c>
      <c r="I156" s="305" t="s">
        <v>215</v>
      </c>
      <c r="J156" s="59"/>
    </row>
    <row r="157" spans="1:10" s="22" customFormat="1" ht="21" x14ac:dyDescent="0.45">
      <c r="A157" s="23"/>
      <c r="C157" s="25"/>
      <c r="D157" s="16" t="s">
        <v>356</v>
      </c>
      <c r="E157" s="25"/>
      <c r="F157" s="74"/>
      <c r="G157" s="20" t="s">
        <v>332</v>
      </c>
      <c r="H157" s="457"/>
      <c r="I157" s="42" t="s">
        <v>216</v>
      </c>
      <c r="J157" s="59"/>
    </row>
    <row r="158" spans="1:10" s="22" customFormat="1" ht="21" x14ac:dyDescent="0.45">
      <c r="A158" s="23"/>
      <c r="C158" s="25"/>
      <c r="D158" s="24" t="s">
        <v>357</v>
      </c>
      <c r="E158" s="25"/>
      <c r="F158" s="74" t="s">
        <v>419</v>
      </c>
      <c r="G158" s="20" t="s">
        <v>333</v>
      </c>
      <c r="H158" s="471"/>
      <c r="I158" s="60" t="s">
        <v>217</v>
      </c>
      <c r="J158" s="59"/>
    </row>
    <row r="159" spans="1:10" s="22" customFormat="1" ht="21" customHeight="1" x14ac:dyDescent="0.45">
      <c r="A159" s="645" t="s">
        <v>218</v>
      </c>
      <c r="B159" s="646"/>
      <c r="C159" s="646"/>
      <c r="D159" s="646"/>
      <c r="E159" s="646"/>
      <c r="F159" s="646"/>
      <c r="G159" s="647"/>
      <c r="H159" s="80"/>
      <c r="I159" s="81"/>
      <c r="J159" s="82"/>
    </row>
    <row r="160" spans="1:10" s="22" customFormat="1" ht="21" customHeight="1" x14ac:dyDescent="0.45">
      <c r="A160" s="629" t="s">
        <v>787</v>
      </c>
      <c r="B160" s="630"/>
      <c r="C160" s="572"/>
      <c r="D160" s="573"/>
      <c r="E160" s="572"/>
      <c r="F160" s="572"/>
      <c r="G160" s="573"/>
      <c r="H160" s="501">
        <v>22</v>
      </c>
      <c r="I160" s="502" t="s">
        <v>224</v>
      </c>
      <c r="J160" s="459"/>
    </row>
    <row r="161" spans="1:10" s="22" customFormat="1" ht="21" customHeight="1" x14ac:dyDescent="0.45">
      <c r="A161" s="627" t="s">
        <v>788</v>
      </c>
      <c r="B161" s="628"/>
      <c r="C161" s="504"/>
      <c r="D161" s="505"/>
      <c r="E161" s="504"/>
      <c r="F161" s="504"/>
      <c r="G161" s="505"/>
      <c r="H161" s="540"/>
      <c r="I161" s="512" t="s">
        <v>225</v>
      </c>
      <c r="J161" s="503"/>
    </row>
    <row r="162" spans="1:10" s="22" customFormat="1" ht="21" customHeight="1" x14ac:dyDescent="0.45">
      <c r="A162" s="627" t="s">
        <v>789</v>
      </c>
      <c r="B162" s="628"/>
      <c r="C162" s="504"/>
      <c r="D162" s="505"/>
      <c r="E162" s="504"/>
      <c r="F162" s="504"/>
      <c r="G162" s="505"/>
      <c r="H162" s="541"/>
      <c r="I162" s="542"/>
      <c r="J162" s="503"/>
    </row>
    <row r="163" spans="1:10" s="22" customFormat="1" ht="21" customHeight="1" x14ac:dyDescent="0.45">
      <c r="A163" s="578"/>
      <c r="B163" s="579"/>
      <c r="C163" s="504"/>
      <c r="D163" s="505"/>
      <c r="E163" s="504"/>
      <c r="F163" s="504"/>
      <c r="G163" s="505"/>
      <c r="H163" s="500"/>
      <c r="I163" s="510"/>
      <c r="J163" s="503"/>
    </row>
    <row r="164" spans="1:10" s="64" customFormat="1" ht="21" customHeight="1" x14ac:dyDescent="0.45">
      <c r="A164" s="631" t="s">
        <v>790</v>
      </c>
      <c r="B164" s="632"/>
      <c r="C164" s="575"/>
      <c r="D164" s="576"/>
      <c r="E164" s="575"/>
      <c r="F164" s="575"/>
      <c r="G164" s="576"/>
      <c r="H164" s="500"/>
      <c r="I164" s="513"/>
      <c r="J164" s="67"/>
    </row>
    <row r="165" spans="1:10" s="64" customFormat="1" ht="21" customHeight="1" x14ac:dyDescent="0.45">
      <c r="A165" s="631" t="s">
        <v>791</v>
      </c>
      <c r="B165" s="632"/>
      <c r="C165" s="538"/>
      <c r="D165" s="539"/>
      <c r="E165" s="538"/>
      <c r="F165" s="538"/>
      <c r="G165" s="539"/>
      <c r="H165" s="500"/>
      <c r="I165" s="513"/>
      <c r="J165" s="67"/>
    </row>
    <row r="166" spans="1:10" s="64" customFormat="1" ht="21" customHeight="1" x14ac:dyDescent="0.45">
      <c r="A166" s="574" t="s">
        <v>792</v>
      </c>
      <c r="B166" s="577"/>
      <c r="C166" s="538"/>
      <c r="D166" s="539"/>
      <c r="E166" s="538"/>
      <c r="F166" s="538"/>
      <c r="G166" s="539"/>
      <c r="H166" s="500"/>
      <c r="I166" s="513"/>
      <c r="J166" s="67"/>
    </row>
    <row r="167" spans="1:10" s="22" customFormat="1" ht="21" x14ac:dyDescent="0.45">
      <c r="A167" s="552" t="s">
        <v>751</v>
      </c>
      <c r="B167" s="553"/>
      <c r="C167" s="550"/>
      <c r="D167" s="551"/>
      <c r="E167" s="550"/>
      <c r="F167" s="550"/>
      <c r="G167" s="551"/>
      <c r="H167" s="74"/>
      <c r="I167" s="20"/>
      <c r="J167" s="37"/>
    </row>
    <row r="168" spans="1:10" s="22" customFormat="1" ht="21" x14ac:dyDescent="0.45">
      <c r="A168" s="616" t="s">
        <v>793</v>
      </c>
      <c r="B168" s="617"/>
      <c r="C168" s="427">
        <v>1.1000000000000001</v>
      </c>
      <c r="D168" s="383" t="s">
        <v>668</v>
      </c>
      <c r="E168" s="427"/>
      <c r="F168" s="427"/>
      <c r="G168" s="428"/>
      <c r="H168" s="79"/>
      <c r="I168" s="85"/>
      <c r="J168" s="270"/>
    </row>
    <row r="169" spans="1:10" s="22" customFormat="1" ht="21" x14ac:dyDescent="0.45">
      <c r="A169" s="616" t="s">
        <v>532</v>
      </c>
      <c r="B169" s="617"/>
      <c r="C169" s="427"/>
      <c r="D169" s="428" t="s">
        <v>683</v>
      </c>
      <c r="E169" s="427"/>
      <c r="F169" s="429" t="s">
        <v>6</v>
      </c>
      <c r="G169" s="430" t="s">
        <v>525</v>
      </c>
      <c r="J169" s="270"/>
    </row>
    <row r="170" spans="1:10" s="22" customFormat="1" ht="21" x14ac:dyDescent="0.45">
      <c r="A170" s="426"/>
      <c r="B170" s="428"/>
      <c r="C170" s="427"/>
      <c r="D170" s="428"/>
      <c r="E170" s="427"/>
      <c r="F170" s="429"/>
      <c r="G170" s="430" t="s">
        <v>526</v>
      </c>
      <c r="J170" s="270"/>
    </row>
    <row r="171" spans="1:10" s="22" customFormat="1" ht="21" x14ac:dyDescent="0.45">
      <c r="A171" s="426"/>
      <c r="B171" s="428"/>
      <c r="C171" s="427">
        <v>1.2</v>
      </c>
      <c r="D171" s="428" t="s">
        <v>684</v>
      </c>
      <c r="E171" s="427"/>
      <c r="F171" s="427"/>
      <c r="G171" s="428"/>
      <c r="J171" s="270"/>
    </row>
    <row r="172" spans="1:10" s="22" customFormat="1" ht="21" x14ac:dyDescent="0.45">
      <c r="A172" s="426"/>
      <c r="B172" s="428"/>
      <c r="C172" s="427"/>
      <c r="D172" s="428"/>
      <c r="E172" s="427"/>
      <c r="F172" s="429" t="s">
        <v>23</v>
      </c>
      <c r="G172" s="430" t="s">
        <v>528</v>
      </c>
      <c r="H172" s="79"/>
      <c r="I172" s="85"/>
      <c r="J172" s="270"/>
    </row>
    <row r="173" spans="1:10" s="22" customFormat="1" ht="21" x14ac:dyDescent="0.45">
      <c r="A173" s="68"/>
      <c r="B173" s="489"/>
      <c r="C173" s="488"/>
      <c r="D173" s="489"/>
      <c r="E173" s="488"/>
      <c r="F173" s="414" t="s">
        <v>555</v>
      </c>
      <c r="G173" s="415" t="s">
        <v>529</v>
      </c>
      <c r="H173" s="74"/>
      <c r="J173" s="37"/>
    </row>
    <row r="174" spans="1:10" s="22" customFormat="1" ht="21" x14ac:dyDescent="0.45">
      <c r="A174" s="426"/>
      <c r="B174" s="452"/>
      <c r="C174" s="427">
        <v>1.3</v>
      </c>
      <c r="D174" s="428" t="s">
        <v>685</v>
      </c>
      <c r="E174" s="427"/>
      <c r="F174" s="429"/>
      <c r="G174" s="430"/>
      <c r="H174" s="79"/>
      <c r="I174" s="85"/>
      <c r="J174" s="270"/>
    </row>
    <row r="175" spans="1:10" s="22" customFormat="1" ht="21" x14ac:dyDescent="0.45">
      <c r="A175" s="426"/>
      <c r="B175" s="428"/>
      <c r="C175" s="427"/>
      <c r="D175" s="428" t="s">
        <v>686</v>
      </c>
      <c r="E175" s="427"/>
      <c r="F175" s="429" t="s">
        <v>108</v>
      </c>
      <c r="G175" s="430" t="s">
        <v>531</v>
      </c>
      <c r="H175" s="79"/>
      <c r="I175" s="85"/>
      <c r="J175" s="270"/>
    </row>
    <row r="176" spans="1:10" s="22" customFormat="1" ht="21" x14ac:dyDescent="0.45">
      <c r="A176" s="68"/>
      <c r="B176" s="442"/>
      <c r="C176" s="441"/>
      <c r="D176" s="442"/>
      <c r="E176" s="441"/>
      <c r="F176" s="414"/>
      <c r="G176" s="415" t="s">
        <v>532</v>
      </c>
      <c r="H176" s="74"/>
      <c r="J176" s="37"/>
    </row>
    <row r="177" spans="1:10" s="22" customFormat="1" ht="21" x14ac:dyDescent="0.45">
      <c r="A177" s="426"/>
      <c r="B177" s="428"/>
      <c r="C177" s="427"/>
      <c r="D177" s="428"/>
      <c r="E177" s="427"/>
      <c r="F177" s="429" t="s">
        <v>501</v>
      </c>
      <c r="G177" s="430" t="s">
        <v>687</v>
      </c>
      <c r="H177" s="79"/>
      <c r="I177" s="85"/>
      <c r="J177" s="270"/>
    </row>
    <row r="178" spans="1:10" s="22" customFormat="1" ht="21" x14ac:dyDescent="0.45">
      <c r="A178" s="426"/>
      <c r="B178" s="428"/>
      <c r="C178" s="427"/>
      <c r="D178" s="428"/>
      <c r="E178" s="427"/>
      <c r="F178" s="429"/>
      <c r="G178" s="430" t="s">
        <v>688</v>
      </c>
      <c r="H178" s="79"/>
      <c r="I178" s="85"/>
      <c r="J178" s="270"/>
    </row>
    <row r="179" spans="1:10" s="22" customFormat="1" ht="21" x14ac:dyDescent="0.45">
      <c r="A179" s="426"/>
      <c r="B179" s="428"/>
      <c r="C179" s="427"/>
      <c r="D179" s="428"/>
      <c r="E179" s="427"/>
      <c r="F179" s="429" t="s">
        <v>502</v>
      </c>
      <c r="G179" s="430" t="s">
        <v>534</v>
      </c>
      <c r="H179" s="79"/>
      <c r="I179" s="85"/>
      <c r="J179" s="270"/>
    </row>
    <row r="180" spans="1:10" s="22" customFormat="1" ht="21" x14ac:dyDescent="0.45">
      <c r="A180" s="426"/>
      <c r="B180" s="428"/>
      <c r="C180" s="427"/>
      <c r="D180" s="428"/>
      <c r="E180" s="427"/>
      <c r="F180" s="429" t="s">
        <v>505</v>
      </c>
      <c r="G180" s="430" t="s">
        <v>535</v>
      </c>
      <c r="H180" s="79"/>
      <c r="I180" s="85"/>
      <c r="J180" s="270"/>
    </row>
    <row r="181" spans="1:10" s="22" customFormat="1" ht="21" x14ac:dyDescent="0.45">
      <c r="A181" s="426"/>
      <c r="B181" s="383"/>
      <c r="C181" s="427"/>
      <c r="D181" s="428"/>
      <c r="E181" s="427"/>
      <c r="F181" s="429" t="s">
        <v>506</v>
      </c>
      <c r="G181" s="430" t="s">
        <v>536</v>
      </c>
      <c r="H181" s="79"/>
      <c r="I181" s="85"/>
      <c r="J181" s="270"/>
    </row>
    <row r="182" spans="1:10" s="22" customFormat="1" ht="21" x14ac:dyDescent="0.45">
      <c r="A182" s="84"/>
      <c r="B182" s="85"/>
      <c r="C182" s="89">
        <v>1.4</v>
      </c>
      <c r="D182" s="254" t="s">
        <v>358</v>
      </c>
      <c r="E182" s="89"/>
      <c r="F182" s="267"/>
      <c r="G182" s="60"/>
      <c r="H182" s="79"/>
      <c r="I182" s="85"/>
      <c r="J182" s="88"/>
    </row>
    <row r="183" spans="1:10" s="22" customFormat="1" ht="21" x14ac:dyDescent="0.45">
      <c r="A183" s="23"/>
      <c r="C183" s="25"/>
      <c r="D183" s="16" t="s">
        <v>346</v>
      </c>
      <c r="F183" s="74" t="s">
        <v>629</v>
      </c>
      <c r="G183" s="20" t="s">
        <v>359</v>
      </c>
      <c r="H183" s="456">
        <v>23</v>
      </c>
      <c r="I183" s="305" t="s">
        <v>226</v>
      </c>
      <c r="J183" s="59"/>
    </row>
    <row r="184" spans="1:10" s="22" customFormat="1" ht="21" x14ac:dyDescent="0.45">
      <c r="A184" s="23"/>
      <c r="C184" s="25"/>
      <c r="D184" s="24"/>
      <c r="F184" s="74"/>
      <c r="G184" s="20" t="s">
        <v>360</v>
      </c>
      <c r="H184" s="457"/>
      <c r="I184" s="473" t="s">
        <v>227</v>
      </c>
      <c r="J184" s="59"/>
    </row>
    <row r="185" spans="1:10" s="22" customFormat="1" ht="21" x14ac:dyDescent="0.45">
      <c r="A185" s="23"/>
      <c r="C185" s="25"/>
      <c r="D185" s="24"/>
      <c r="F185" s="74" t="s">
        <v>632</v>
      </c>
      <c r="G185" s="20" t="s">
        <v>361</v>
      </c>
      <c r="H185" s="457"/>
      <c r="I185" s="42" t="s">
        <v>228</v>
      </c>
      <c r="J185" s="59"/>
    </row>
    <row r="186" spans="1:10" s="22" customFormat="1" ht="21" x14ac:dyDescent="0.45">
      <c r="A186" s="56"/>
      <c r="B186" s="290"/>
      <c r="C186" s="58"/>
      <c r="D186" s="61"/>
      <c r="E186" s="58"/>
      <c r="F186" s="290"/>
      <c r="G186" s="57" t="s">
        <v>362</v>
      </c>
      <c r="H186" s="478"/>
      <c r="I186" s="470"/>
      <c r="J186" s="292"/>
    </row>
    <row r="187" spans="1:10" s="22" customFormat="1" ht="21" x14ac:dyDescent="0.45">
      <c r="A187" s="562" t="s">
        <v>754</v>
      </c>
      <c r="B187" s="561"/>
      <c r="C187" s="560"/>
      <c r="D187" s="561"/>
      <c r="E187" s="560"/>
      <c r="F187" s="560"/>
      <c r="G187" s="561"/>
      <c r="H187" s="79"/>
      <c r="I187" s="60"/>
      <c r="J187" s="313"/>
    </row>
    <row r="188" spans="1:10" s="38" customFormat="1" ht="21" x14ac:dyDescent="0.45">
      <c r="A188" s="580" t="s">
        <v>794</v>
      </c>
      <c r="C188" s="17">
        <v>2.1</v>
      </c>
      <c r="D188" s="16" t="s">
        <v>363</v>
      </c>
      <c r="E188" s="34"/>
      <c r="F188" s="35"/>
      <c r="G188" s="36"/>
      <c r="H188" s="74"/>
      <c r="I188" s="39"/>
      <c r="J188" s="37"/>
    </row>
    <row r="189" spans="1:10" s="38" customFormat="1" ht="21" x14ac:dyDescent="0.45">
      <c r="A189" s="40"/>
      <c r="C189" s="25"/>
      <c r="D189" s="16" t="s">
        <v>364</v>
      </c>
      <c r="E189" s="34"/>
      <c r="F189" s="74" t="s">
        <v>409</v>
      </c>
      <c r="G189" s="36" t="s">
        <v>365</v>
      </c>
      <c r="H189" s="456">
        <v>24</v>
      </c>
      <c r="I189" s="474" t="s">
        <v>229</v>
      </c>
      <c r="J189" s="37"/>
    </row>
    <row r="190" spans="1:10" s="38" customFormat="1" ht="21" x14ac:dyDescent="0.45">
      <c r="A190" s="40"/>
      <c r="C190" s="25"/>
      <c r="D190" s="24"/>
      <c r="E190" s="34"/>
      <c r="F190" s="74"/>
      <c r="G190" s="36" t="s">
        <v>366</v>
      </c>
      <c r="H190" s="457"/>
      <c r="I190" s="475" t="s">
        <v>214</v>
      </c>
      <c r="J190" s="37"/>
    </row>
    <row r="191" spans="1:10" s="38" customFormat="1" ht="21" x14ac:dyDescent="0.45">
      <c r="A191" s="40"/>
      <c r="C191" s="25"/>
      <c r="D191" s="24"/>
      <c r="E191" s="34"/>
      <c r="F191" s="74" t="s">
        <v>410</v>
      </c>
      <c r="G191" s="36" t="s">
        <v>368</v>
      </c>
      <c r="H191" s="476"/>
      <c r="I191" s="475"/>
      <c r="J191" s="37"/>
    </row>
    <row r="192" spans="1:10" s="38" customFormat="1" ht="21" x14ac:dyDescent="0.45">
      <c r="A192" s="40"/>
      <c r="C192" s="25"/>
      <c r="D192" s="24"/>
      <c r="E192" s="34"/>
      <c r="F192" s="74"/>
      <c r="G192" s="36" t="s">
        <v>369</v>
      </c>
      <c r="H192" s="457"/>
      <c r="I192" s="475"/>
      <c r="J192" s="37"/>
    </row>
    <row r="193" spans="1:10" s="38" customFormat="1" ht="21" x14ac:dyDescent="0.45">
      <c r="A193" s="40"/>
      <c r="C193" s="25"/>
      <c r="D193" s="24"/>
      <c r="E193" s="34"/>
      <c r="F193" s="74"/>
      <c r="G193" s="36" t="s">
        <v>439</v>
      </c>
      <c r="H193" s="457"/>
      <c r="I193" s="475"/>
      <c r="J193" s="37"/>
    </row>
    <row r="194" spans="1:10" s="38" customFormat="1" ht="21" x14ac:dyDescent="0.45">
      <c r="A194" s="40"/>
      <c r="C194" s="25"/>
      <c r="D194" s="24"/>
      <c r="E194" s="34"/>
      <c r="F194" s="74"/>
      <c r="G194" s="36" t="s">
        <v>437</v>
      </c>
      <c r="H194" s="457"/>
      <c r="I194" s="475"/>
      <c r="J194" s="37"/>
    </row>
    <row r="195" spans="1:10" s="38" customFormat="1" ht="21" x14ac:dyDescent="0.45">
      <c r="A195" s="40"/>
      <c r="C195" s="25"/>
      <c r="D195" s="24"/>
      <c r="E195" s="34"/>
      <c r="F195" s="74"/>
      <c r="G195" s="36" t="s">
        <v>438</v>
      </c>
      <c r="H195" s="457"/>
      <c r="I195" s="475"/>
      <c r="J195" s="37"/>
    </row>
    <row r="196" spans="1:10" s="22" customFormat="1" ht="21" x14ac:dyDescent="0.45">
      <c r="A196" s="23"/>
      <c r="C196" s="17"/>
      <c r="D196" s="16"/>
      <c r="E196" s="17"/>
      <c r="F196" s="22" t="s">
        <v>440</v>
      </c>
      <c r="G196" s="20" t="s">
        <v>370</v>
      </c>
      <c r="H196" s="457"/>
      <c r="I196" s="42"/>
      <c r="J196" s="21"/>
    </row>
    <row r="197" spans="1:10" s="22" customFormat="1" ht="21" x14ac:dyDescent="0.45">
      <c r="A197" s="84"/>
      <c r="B197" s="85"/>
      <c r="C197" s="89"/>
      <c r="D197" s="254"/>
      <c r="E197" s="89"/>
      <c r="F197" s="431" t="s">
        <v>122</v>
      </c>
      <c r="G197" s="60" t="s">
        <v>537</v>
      </c>
      <c r="H197" s="471"/>
      <c r="I197" s="60"/>
      <c r="J197" s="88"/>
    </row>
    <row r="198" spans="1:10" s="22" customFormat="1" ht="21" x14ac:dyDescent="0.45">
      <c r="A198" s="84"/>
      <c r="B198" s="85"/>
      <c r="C198" s="89">
        <v>2.2000000000000002</v>
      </c>
      <c r="D198" s="254" t="s">
        <v>230</v>
      </c>
      <c r="E198" s="312"/>
      <c r="F198" s="314"/>
      <c r="G198" s="60"/>
      <c r="H198" s="79"/>
      <c r="I198" s="60"/>
      <c r="J198" s="313"/>
    </row>
    <row r="199" spans="1:10" s="22" customFormat="1" ht="21" x14ac:dyDescent="0.45">
      <c r="A199" s="23"/>
      <c r="C199" s="17"/>
      <c r="D199" s="16" t="s">
        <v>209</v>
      </c>
      <c r="E199" s="25"/>
      <c r="F199" s="74" t="s">
        <v>441</v>
      </c>
      <c r="G199" s="20" t="s">
        <v>371</v>
      </c>
      <c r="H199" s="456">
        <v>25</v>
      </c>
      <c r="I199" s="305" t="s">
        <v>210</v>
      </c>
      <c r="J199" s="59"/>
    </row>
    <row r="200" spans="1:10" s="22" customFormat="1" ht="21" x14ac:dyDescent="0.45">
      <c r="A200" s="23"/>
      <c r="C200" s="17"/>
      <c r="D200" s="16"/>
      <c r="E200" s="25"/>
      <c r="F200" s="74"/>
      <c r="G200" s="20" t="s">
        <v>372</v>
      </c>
      <c r="H200" s="457"/>
      <c r="I200" s="477" t="s">
        <v>231</v>
      </c>
      <c r="J200" s="59"/>
    </row>
    <row r="201" spans="1:10" s="22" customFormat="1" ht="21" x14ac:dyDescent="0.45">
      <c r="A201" s="56"/>
      <c r="B201" s="290"/>
      <c r="C201" s="446"/>
      <c r="D201" s="447"/>
      <c r="E201" s="448"/>
      <c r="F201" s="449"/>
      <c r="G201" s="57"/>
      <c r="H201" s="478"/>
      <c r="I201" s="470"/>
      <c r="J201" s="444"/>
    </row>
    <row r="202" spans="1:10" s="22" customFormat="1" ht="21" customHeight="1" x14ac:dyDescent="0.45">
      <c r="A202" s="642" t="s">
        <v>232</v>
      </c>
      <c r="B202" s="643"/>
      <c r="C202" s="643"/>
      <c r="D202" s="643"/>
      <c r="E202" s="643"/>
      <c r="F202" s="643"/>
      <c r="G202" s="644"/>
      <c r="H202" s="80"/>
      <c r="I202" s="81"/>
      <c r="J202" s="82"/>
    </row>
    <row r="203" spans="1:10" s="22" customFormat="1" ht="21" customHeight="1" x14ac:dyDescent="0.45">
      <c r="A203" s="623" t="s">
        <v>795</v>
      </c>
      <c r="B203" s="624"/>
      <c r="C203" s="546"/>
      <c r="D203" s="547"/>
      <c r="E203" s="546"/>
      <c r="F203" s="546"/>
      <c r="G203" s="547"/>
      <c r="H203" s="501">
        <v>26</v>
      </c>
      <c r="I203" s="502" t="s">
        <v>234</v>
      </c>
      <c r="J203" s="459"/>
    </row>
    <row r="204" spans="1:10" s="22" customFormat="1" ht="21" customHeight="1" x14ac:dyDescent="0.45">
      <c r="A204" s="621" t="s">
        <v>796</v>
      </c>
      <c r="B204" s="622"/>
      <c r="C204" s="495"/>
      <c r="D204" s="496"/>
      <c r="E204" s="495"/>
      <c r="F204" s="495"/>
      <c r="G204" s="496"/>
      <c r="H204" s="540"/>
      <c r="I204" s="512" t="s">
        <v>235</v>
      </c>
      <c r="J204" s="503"/>
    </row>
    <row r="205" spans="1:10" s="22" customFormat="1" ht="21" customHeight="1" x14ac:dyDescent="0.45">
      <c r="A205" s="621" t="s">
        <v>797</v>
      </c>
      <c r="B205" s="622"/>
      <c r="C205" s="495"/>
      <c r="D205" s="496"/>
      <c r="E205" s="495"/>
      <c r="F205" s="495"/>
      <c r="G205" s="496"/>
      <c r="H205" s="541"/>
      <c r="I205" s="542"/>
      <c r="J205" s="503"/>
    </row>
    <row r="206" spans="1:10" s="22" customFormat="1" ht="21" customHeight="1" x14ac:dyDescent="0.45">
      <c r="A206" s="494"/>
      <c r="B206" s="496"/>
      <c r="C206" s="495"/>
      <c r="D206" s="496"/>
      <c r="E206" s="495"/>
      <c r="F206" s="495"/>
      <c r="G206" s="496"/>
      <c r="H206" s="500"/>
      <c r="I206" s="510"/>
      <c r="J206" s="503"/>
    </row>
    <row r="207" spans="1:10" s="64" customFormat="1" ht="21" customHeight="1" x14ac:dyDescent="0.45">
      <c r="A207" s="625" t="s">
        <v>798</v>
      </c>
      <c r="B207" s="626"/>
      <c r="C207" s="565"/>
      <c r="D207" s="566"/>
      <c r="E207" s="565"/>
      <c r="F207" s="565"/>
      <c r="G207" s="566"/>
      <c r="H207" s="500"/>
      <c r="I207" s="513"/>
      <c r="J207" s="67"/>
    </row>
    <row r="208" spans="1:10" s="64" customFormat="1" ht="21" customHeight="1" x14ac:dyDescent="0.45">
      <c r="A208" s="625" t="s">
        <v>799</v>
      </c>
      <c r="B208" s="626"/>
      <c r="C208" s="532"/>
      <c r="D208" s="533"/>
      <c r="E208" s="532"/>
      <c r="F208" s="532"/>
      <c r="G208" s="533"/>
      <c r="H208" s="500"/>
      <c r="I208" s="513"/>
      <c r="J208" s="67"/>
    </row>
    <row r="209" spans="1:10" s="64" customFormat="1" ht="21" customHeight="1" x14ac:dyDescent="0.45">
      <c r="A209" s="625" t="s">
        <v>800</v>
      </c>
      <c r="B209" s="626"/>
      <c r="C209" s="532"/>
      <c r="D209" s="533"/>
      <c r="E209" s="532"/>
      <c r="F209" s="532"/>
      <c r="G209" s="533"/>
      <c r="H209" s="500"/>
      <c r="I209" s="513"/>
      <c r="J209" s="67"/>
    </row>
    <row r="210" spans="1:10" s="64" customFormat="1" ht="21" customHeight="1" x14ac:dyDescent="0.45">
      <c r="A210" s="552" t="s">
        <v>751</v>
      </c>
      <c r="B210" s="581"/>
      <c r="C210" s="65"/>
      <c r="D210" s="454"/>
      <c r="E210" s="65"/>
      <c r="F210" s="65"/>
      <c r="G210" s="454"/>
      <c r="H210" s="79"/>
      <c r="I210" s="70"/>
      <c r="J210" s="67"/>
    </row>
    <row r="211" spans="1:10" s="64" customFormat="1" ht="21" customHeight="1" x14ac:dyDescent="0.45">
      <c r="A211" s="661" t="s">
        <v>801</v>
      </c>
      <c r="B211" s="662"/>
      <c r="C211" s="385">
        <v>1.1000000000000001</v>
      </c>
      <c r="D211" s="432" t="s">
        <v>689</v>
      </c>
      <c r="E211" s="385"/>
      <c r="F211" s="385"/>
      <c r="G211" s="386"/>
      <c r="H211" s="79"/>
      <c r="I211" s="70"/>
      <c r="J211" s="67"/>
    </row>
    <row r="212" spans="1:10" s="64" customFormat="1" ht="21" customHeight="1" x14ac:dyDescent="0.45">
      <c r="A212" s="661" t="s">
        <v>802</v>
      </c>
      <c r="B212" s="662"/>
      <c r="C212" s="385"/>
      <c r="D212" s="432" t="s">
        <v>690</v>
      </c>
      <c r="E212" s="385"/>
      <c r="F212" s="433" t="s">
        <v>6</v>
      </c>
      <c r="G212" s="434" t="s">
        <v>540</v>
      </c>
      <c r="J212" s="67"/>
    </row>
    <row r="213" spans="1:10" s="64" customFormat="1" ht="21" customHeight="1" x14ac:dyDescent="0.45">
      <c r="A213" s="384"/>
      <c r="B213" s="386"/>
      <c r="C213" s="385"/>
      <c r="D213" s="432" t="s">
        <v>691</v>
      </c>
      <c r="E213" s="385"/>
      <c r="F213" s="433" t="s">
        <v>16</v>
      </c>
      <c r="G213" s="434" t="s">
        <v>541</v>
      </c>
      <c r="J213" s="67"/>
    </row>
    <row r="214" spans="1:10" s="64" customFormat="1" ht="21" customHeight="1" x14ac:dyDescent="0.45">
      <c r="A214" s="384"/>
      <c r="B214" s="386"/>
      <c r="C214" s="385"/>
      <c r="D214" s="386" t="s">
        <v>692</v>
      </c>
      <c r="E214" s="385"/>
      <c r="F214" s="433" t="s">
        <v>84</v>
      </c>
      <c r="G214" s="434" t="s">
        <v>542</v>
      </c>
      <c r="H214" s="79"/>
      <c r="I214" s="70"/>
      <c r="J214" s="67"/>
    </row>
    <row r="215" spans="1:10" s="64" customFormat="1" ht="21" customHeight="1" x14ac:dyDescent="0.45">
      <c r="A215" s="384"/>
      <c r="B215" s="386"/>
      <c r="C215" s="385"/>
      <c r="D215" s="386"/>
      <c r="E215" s="385"/>
      <c r="F215" s="433" t="s">
        <v>85</v>
      </c>
      <c r="G215" s="434" t="s">
        <v>543</v>
      </c>
      <c r="H215" s="79"/>
      <c r="I215" s="70"/>
      <c r="J215" s="67"/>
    </row>
    <row r="216" spans="1:10" s="64" customFormat="1" ht="21" customHeight="1" x14ac:dyDescent="0.45">
      <c r="A216" s="384"/>
      <c r="B216" s="69"/>
      <c r="C216" s="385">
        <v>1.2</v>
      </c>
      <c r="D216" s="29" t="s">
        <v>668</v>
      </c>
      <c r="E216" s="385"/>
      <c r="F216" s="433"/>
      <c r="G216" s="434"/>
      <c r="H216" s="79"/>
      <c r="I216" s="70"/>
      <c r="J216" s="67"/>
    </row>
    <row r="217" spans="1:10" s="64" customFormat="1" ht="21" customHeight="1" x14ac:dyDescent="0.45">
      <c r="A217" s="384"/>
      <c r="B217" s="386"/>
      <c r="C217" s="385"/>
      <c r="D217" s="432" t="s">
        <v>693</v>
      </c>
      <c r="E217" s="385"/>
      <c r="F217" s="433" t="s">
        <v>23</v>
      </c>
      <c r="G217" s="435" t="s">
        <v>694</v>
      </c>
      <c r="H217" s="79"/>
      <c r="I217" s="70"/>
      <c r="J217" s="67"/>
    </row>
    <row r="218" spans="1:10" s="64" customFormat="1" ht="21" customHeight="1" x14ac:dyDescent="0.45">
      <c r="A218" s="582"/>
      <c r="B218" s="583"/>
      <c r="C218" s="584"/>
      <c r="D218" s="583" t="s">
        <v>239</v>
      </c>
      <c r="E218" s="584"/>
      <c r="F218" s="585"/>
      <c r="G218" s="586" t="s">
        <v>695</v>
      </c>
      <c r="H218" s="76"/>
      <c r="I218" s="587"/>
      <c r="J218" s="588"/>
    </row>
    <row r="219" spans="1:10" s="64" customFormat="1" ht="21" customHeight="1" x14ac:dyDescent="0.45">
      <c r="A219" s="531"/>
      <c r="B219" s="533"/>
      <c r="C219" s="532">
        <v>1.3</v>
      </c>
      <c r="D219" s="533" t="s">
        <v>696</v>
      </c>
      <c r="E219" s="532"/>
      <c r="F219" s="433"/>
      <c r="G219" s="434"/>
      <c r="H219" s="79"/>
      <c r="I219" s="70"/>
      <c r="J219" s="67"/>
    </row>
    <row r="220" spans="1:10" s="64" customFormat="1" ht="21" customHeight="1" x14ac:dyDescent="0.45">
      <c r="A220" s="523"/>
      <c r="B220" s="69"/>
      <c r="C220" s="524"/>
      <c r="D220" s="69" t="s">
        <v>697</v>
      </c>
      <c r="E220" s="524"/>
      <c r="F220" s="525" t="s">
        <v>108</v>
      </c>
      <c r="G220" s="526" t="s">
        <v>548</v>
      </c>
      <c r="H220" s="74"/>
      <c r="I220" s="527"/>
      <c r="J220" s="54"/>
    </row>
    <row r="221" spans="1:10" s="64" customFormat="1" ht="21" customHeight="1" x14ac:dyDescent="0.45">
      <c r="A221" s="384"/>
      <c r="B221" s="386"/>
      <c r="C221" s="385">
        <v>1.4</v>
      </c>
      <c r="D221" s="386" t="s">
        <v>698</v>
      </c>
      <c r="E221" s="385"/>
      <c r="F221" s="433"/>
      <c r="G221" s="434"/>
      <c r="H221" s="79"/>
      <c r="I221" s="70"/>
      <c r="J221" s="67"/>
    </row>
    <row r="222" spans="1:10" s="64" customFormat="1" ht="21" customHeight="1" x14ac:dyDescent="0.45">
      <c r="A222" s="384"/>
      <c r="B222" s="386"/>
      <c r="C222" s="385"/>
      <c r="D222" s="386" t="s">
        <v>699</v>
      </c>
      <c r="E222" s="385"/>
      <c r="F222" s="433" t="s">
        <v>511</v>
      </c>
      <c r="G222" s="434" t="s">
        <v>700</v>
      </c>
      <c r="H222" s="79"/>
      <c r="I222" s="70"/>
      <c r="J222" s="67"/>
    </row>
    <row r="223" spans="1:10" s="64" customFormat="1" ht="21" customHeight="1" x14ac:dyDescent="0.45">
      <c r="A223" s="384"/>
      <c r="B223" s="386"/>
      <c r="C223" s="385"/>
      <c r="D223" s="386"/>
      <c r="E223" s="385"/>
      <c r="F223" s="433"/>
      <c r="G223" s="434" t="s">
        <v>701</v>
      </c>
      <c r="H223" s="79"/>
      <c r="I223" s="70"/>
      <c r="J223" s="67"/>
    </row>
    <row r="224" spans="1:10" s="64" customFormat="1" ht="21" customHeight="1" x14ac:dyDescent="0.45">
      <c r="A224" s="384"/>
      <c r="B224" s="386"/>
      <c r="C224" s="385"/>
      <c r="D224" s="386"/>
      <c r="E224" s="385"/>
      <c r="F224" s="433" t="s">
        <v>514</v>
      </c>
      <c r="G224" s="434" t="s">
        <v>702</v>
      </c>
      <c r="H224" s="79"/>
      <c r="I224" s="70"/>
      <c r="J224" s="67"/>
    </row>
    <row r="225" spans="1:10" s="64" customFormat="1" ht="21" customHeight="1" x14ac:dyDescent="0.45">
      <c r="A225" s="384"/>
      <c r="B225" s="386"/>
      <c r="C225" s="385"/>
      <c r="D225" s="386"/>
      <c r="E225" s="385"/>
      <c r="F225" s="433"/>
      <c r="G225" s="434" t="s">
        <v>362</v>
      </c>
      <c r="H225" s="79"/>
      <c r="I225" s="70"/>
      <c r="J225" s="67"/>
    </row>
    <row r="226" spans="1:10" s="22" customFormat="1" ht="21" customHeight="1" x14ac:dyDescent="0.45">
      <c r="A226" s="552" t="s">
        <v>754</v>
      </c>
      <c r="B226" s="581"/>
      <c r="C226" s="65"/>
      <c r="D226" s="454"/>
      <c r="E226" s="65"/>
      <c r="F226" s="65"/>
      <c r="G226" s="454"/>
      <c r="H226" s="74"/>
      <c r="I226" s="20"/>
      <c r="J226" s="37"/>
    </row>
    <row r="227" spans="1:10" s="22" customFormat="1" ht="21" x14ac:dyDescent="0.45">
      <c r="A227" s="554" t="s">
        <v>803</v>
      </c>
      <c r="B227" s="564"/>
      <c r="C227" s="17">
        <v>2.1</v>
      </c>
      <c r="D227" s="16" t="s">
        <v>373</v>
      </c>
      <c r="E227" s="25"/>
      <c r="F227" s="26"/>
      <c r="G227" s="20"/>
      <c r="H227" s="74"/>
      <c r="I227" s="20"/>
      <c r="J227" s="59"/>
    </row>
    <row r="228" spans="1:10" s="22" customFormat="1" ht="21" x14ac:dyDescent="0.45">
      <c r="A228" s="554" t="s">
        <v>804</v>
      </c>
      <c r="B228" s="564"/>
      <c r="C228" s="17"/>
      <c r="D228" s="16" t="s">
        <v>374</v>
      </c>
      <c r="E228" s="25"/>
      <c r="F228" s="74" t="s">
        <v>119</v>
      </c>
      <c r="G228" s="20" t="s">
        <v>375</v>
      </c>
      <c r="H228" s="456">
        <v>27</v>
      </c>
      <c r="I228" s="305" t="s">
        <v>236</v>
      </c>
      <c r="J228" s="59"/>
    </row>
    <row r="229" spans="1:10" s="22" customFormat="1" ht="21" x14ac:dyDescent="0.45">
      <c r="A229" s="23"/>
      <c r="C229" s="17"/>
      <c r="D229" s="16"/>
      <c r="E229" s="25"/>
      <c r="F229" s="74"/>
      <c r="G229" s="20" t="s">
        <v>442</v>
      </c>
      <c r="H229" s="457"/>
      <c r="I229" s="42" t="s">
        <v>237</v>
      </c>
      <c r="J229" s="59"/>
    </row>
    <row r="230" spans="1:10" s="22" customFormat="1" ht="21" x14ac:dyDescent="0.45">
      <c r="A230" s="23"/>
      <c r="C230" s="17"/>
      <c r="D230" s="16"/>
      <c r="E230" s="25"/>
      <c r="F230" s="74"/>
      <c r="G230" s="20" t="s">
        <v>443</v>
      </c>
      <c r="H230" s="457">
        <v>28</v>
      </c>
      <c r="I230" s="479" t="s">
        <v>238</v>
      </c>
      <c r="J230" s="59"/>
    </row>
    <row r="231" spans="1:10" s="22" customFormat="1" ht="21" x14ac:dyDescent="0.45">
      <c r="A231" s="23"/>
      <c r="C231" s="17"/>
      <c r="D231" s="16"/>
      <c r="E231" s="25"/>
      <c r="F231" s="74"/>
      <c r="G231" s="20" t="s">
        <v>444</v>
      </c>
      <c r="H231" s="457"/>
      <c r="I231" s="42" t="s">
        <v>239</v>
      </c>
      <c r="J231" s="59"/>
    </row>
    <row r="232" spans="1:10" s="22" customFormat="1" ht="21" x14ac:dyDescent="0.45">
      <c r="A232" s="23"/>
      <c r="C232" s="17"/>
      <c r="D232" s="16"/>
      <c r="E232" s="25"/>
      <c r="F232" s="26"/>
      <c r="G232" s="20" t="s">
        <v>703</v>
      </c>
      <c r="H232" s="84"/>
      <c r="I232" s="60"/>
      <c r="J232" s="59"/>
    </row>
    <row r="233" spans="1:10" s="22" customFormat="1" ht="21" x14ac:dyDescent="0.45">
      <c r="A233" s="23"/>
      <c r="C233" s="420"/>
      <c r="D233" s="266"/>
      <c r="E233" s="17"/>
      <c r="F233" s="19"/>
      <c r="G233" s="20"/>
      <c r="J233" s="21"/>
    </row>
    <row r="234" spans="1:10" s="22" customFormat="1" ht="21" x14ac:dyDescent="0.45">
      <c r="A234" s="23"/>
      <c r="C234" s="17"/>
      <c r="D234" s="16"/>
      <c r="E234" s="25"/>
      <c r="F234" s="26"/>
      <c r="G234" s="20"/>
      <c r="J234" s="21"/>
    </row>
    <row r="235" spans="1:10" s="22" customFormat="1" ht="21" x14ac:dyDescent="0.45">
      <c r="A235" s="562" t="s">
        <v>758</v>
      </c>
      <c r="B235" s="590"/>
      <c r="C235" s="589"/>
      <c r="D235" s="590"/>
      <c r="E235" s="589"/>
      <c r="F235" s="589"/>
      <c r="G235" s="590"/>
      <c r="H235" s="79"/>
      <c r="I235" s="60"/>
      <c r="J235" s="88"/>
    </row>
    <row r="236" spans="1:10" s="22" customFormat="1" ht="21" x14ac:dyDescent="0.45">
      <c r="A236" s="554" t="s">
        <v>805</v>
      </c>
      <c r="C236" s="17">
        <v>3.1</v>
      </c>
      <c r="D236" s="16" t="s">
        <v>243</v>
      </c>
      <c r="E236" s="25"/>
      <c r="F236" s="26"/>
      <c r="G236" s="20"/>
      <c r="H236" s="74"/>
      <c r="I236" s="20"/>
      <c r="J236" s="59"/>
    </row>
    <row r="237" spans="1:10" s="22" customFormat="1" ht="21" x14ac:dyDescent="0.45">
      <c r="A237" s="554" t="s">
        <v>244</v>
      </c>
      <c r="C237" s="17"/>
      <c r="D237" s="16" t="s">
        <v>244</v>
      </c>
      <c r="E237" s="25"/>
      <c r="F237" s="74" t="s">
        <v>413</v>
      </c>
      <c r="G237" s="20" t="s">
        <v>376</v>
      </c>
      <c r="H237" s="456">
        <v>29</v>
      </c>
      <c r="I237" s="468" t="s">
        <v>242</v>
      </c>
      <c r="J237" s="59"/>
    </row>
    <row r="238" spans="1:10" s="22" customFormat="1" ht="21" x14ac:dyDescent="0.45">
      <c r="A238" s="23"/>
      <c r="C238" s="17"/>
      <c r="D238" s="16"/>
      <c r="E238" s="25"/>
      <c r="F238" s="74"/>
      <c r="G238" s="20" t="s">
        <v>377</v>
      </c>
      <c r="H238" s="457"/>
      <c r="I238" s="469" t="s">
        <v>241</v>
      </c>
      <c r="J238" s="21"/>
    </row>
    <row r="239" spans="1:10" s="38" customFormat="1" ht="21" x14ac:dyDescent="0.2">
      <c r="A239" s="279"/>
      <c r="B239" s="280"/>
      <c r="C239" s="419"/>
      <c r="D239" s="278"/>
      <c r="E239" s="86"/>
      <c r="F239" s="79" t="s">
        <v>416</v>
      </c>
      <c r="G239" s="310" t="s">
        <v>378</v>
      </c>
      <c r="H239" s="457"/>
      <c r="I239" s="469" t="s">
        <v>240</v>
      </c>
      <c r="J239" s="270"/>
    </row>
    <row r="240" spans="1:10" s="38" customFormat="1" ht="21" x14ac:dyDescent="0.2">
      <c r="A240" s="40"/>
      <c r="C240" s="420"/>
      <c r="D240" s="251"/>
      <c r="E240" s="30"/>
      <c r="F240" s="74"/>
      <c r="G240" s="39" t="s">
        <v>379</v>
      </c>
      <c r="H240" s="476"/>
      <c r="I240" s="475"/>
      <c r="J240" s="37"/>
    </row>
    <row r="241" spans="1:10" s="22" customFormat="1" ht="21" x14ac:dyDescent="0.45">
      <c r="A241" s="23"/>
      <c r="C241" s="25"/>
      <c r="D241" s="24"/>
      <c r="E241" s="25"/>
      <c r="F241" s="74" t="s">
        <v>417</v>
      </c>
      <c r="G241" s="20" t="s">
        <v>380</v>
      </c>
      <c r="H241" s="457"/>
      <c r="I241" s="42"/>
      <c r="J241" s="59"/>
    </row>
    <row r="242" spans="1:10" s="22" customFormat="1" ht="21" x14ac:dyDescent="0.45">
      <c r="A242" s="23"/>
      <c r="C242" s="25"/>
      <c r="D242" s="24"/>
      <c r="E242" s="25"/>
      <c r="F242" s="79"/>
      <c r="G242" s="20" t="s">
        <v>381</v>
      </c>
      <c r="H242" s="457"/>
      <c r="I242" s="42"/>
      <c r="J242" s="59"/>
    </row>
    <row r="243" spans="1:10" s="22" customFormat="1" ht="21" x14ac:dyDescent="0.45">
      <c r="A243" s="23"/>
      <c r="C243" s="25"/>
      <c r="D243" s="24"/>
      <c r="E243" s="34"/>
      <c r="F243" s="74" t="s">
        <v>470</v>
      </c>
      <c r="G243" s="33" t="s">
        <v>553</v>
      </c>
      <c r="H243" s="471"/>
      <c r="I243" s="60"/>
      <c r="J243" s="59"/>
    </row>
    <row r="244" spans="1:10" s="22" customFormat="1" ht="21" x14ac:dyDescent="0.45">
      <c r="A244" s="56"/>
      <c r="B244" s="290"/>
      <c r="C244" s="58"/>
      <c r="D244" s="61"/>
      <c r="E244" s="58"/>
      <c r="F244" s="76"/>
      <c r="G244" s="291"/>
      <c r="H244" s="76"/>
      <c r="I244" s="57"/>
      <c r="J244" s="292"/>
    </row>
    <row r="245" spans="1:10" s="22" customFormat="1" ht="21" x14ac:dyDescent="0.45">
      <c r="A245" s="658" t="s">
        <v>252</v>
      </c>
      <c r="B245" s="659"/>
      <c r="C245" s="659"/>
      <c r="D245" s="659"/>
      <c r="E245" s="659"/>
      <c r="F245" s="659"/>
      <c r="G245" s="660"/>
      <c r="H245" s="287"/>
      <c r="I245" s="288"/>
      <c r="J245" s="289"/>
    </row>
    <row r="246" spans="1:10" s="22" customFormat="1" ht="21" x14ac:dyDescent="0.45">
      <c r="A246" s="464" t="s">
        <v>253</v>
      </c>
      <c r="B246" s="465"/>
      <c r="C246" s="466"/>
      <c r="D246" s="465"/>
      <c r="E246" s="465"/>
      <c r="F246" s="465"/>
      <c r="G246" s="467"/>
      <c r="H246" s="83"/>
      <c r="I246" s="81"/>
      <c r="J246" s="286"/>
    </row>
    <row r="247" spans="1:10" s="22" customFormat="1" ht="21" x14ac:dyDescent="0.45">
      <c r="A247" s="464" t="s">
        <v>272</v>
      </c>
      <c r="B247" s="465"/>
      <c r="C247" s="466"/>
      <c r="D247" s="465"/>
      <c r="E247" s="465"/>
      <c r="F247" s="465"/>
      <c r="G247" s="467"/>
      <c r="H247" s="83"/>
      <c r="I247" s="81"/>
      <c r="J247" s="286"/>
    </row>
    <row r="248" spans="1:10" s="22" customFormat="1" ht="21" x14ac:dyDescent="0.45">
      <c r="A248" s="464" t="s">
        <v>254</v>
      </c>
      <c r="B248" s="465"/>
      <c r="C248" s="466"/>
      <c r="D248" s="465"/>
      <c r="E248" s="465"/>
      <c r="F248" s="465"/>
      <c r="G248" s="467"/>
      <c r="H248" s="83"/>
      <c r="I248" s="81"/>
      <c r="J248" s="286"/>
    </row>
    <row r="249" spans="1:10" s="22" customFormat="1" ht="21" x14ac:dyDescent="0.45">
      <c r="A249" s="591" t="s">
        <v>806</v>
      </c>
      <c r="B249" s="593"/>
      <c r="C249" s="592"/>
      <c r="D249" s="593"/>
      <c r="E249" s="592"/>
      <c r="F249" s="592"/>
      <c r="G249" s="593"/>
      <c r="H249" s="501">
        <v>30</v>
      </c>
      <c r="I249" s="502" t="s">
        <v>260</v>
      </c>
      <c r="J249" s="460"/>
    </row>
    <row r="250" spans="1:10" s="22" customFormat="1" ht="21" x14ac:dyDescent="0.45">
      <c r="A250" s="506" t="s">
        <v>807</v>
      </c>
      <c r="B250" s="508"/>
      <c r="C250" s="507"/>
      <c r="D250" s="508"/>
      <c r="E250" s="507"/>
      <c r="F250" s="507"/>
      <c r="G250" s="508"/>
      <c r="H250" s="541"/>
      <c r="I250" s="542" t="s">
        <v>261</v>
      </c>
      <c r="J250" s="509"/>
    </row>
    <row r="251" spans="1:10" s="22" customFormat="1" ht="21" x14ac:dyDescent="0.45">
      <c r="A251" s="506"/>
      <c r="B251" s="508"/>
      <c r="C251" s="507"/>
      <c r="D251" s="508"/>
      <c r="E251" s="507"/>
      <c r="F251" s="507"/>
      <c r="G251" s="508"/>
      <c r="H251" s="500"/>
      <c r="I251" s="510"/>
      <c r="J251" s="509"/>
    </row>
    <row r="252" spans="1:10" s="64" customFormat="1" ht="21" customHeight="1" x14ac:dyDescent="0.45">
      <c r="A252" s="625" t="s">
        <v>808</v>
      </c>
      <c r="B252" s="626"/>
      <c r="C252" s="565"/>
      <c r="D252" s="566"/>
      <c r="E252" s="565"/>
      <c r="F252" s="565"/>
      <c r="G252" s="566"/>
      <c r="H252" s="510"/>
      <c r="I252" s="513"/>
      <c r="J252" s="67"/>
    </row>
    <row r="253" spans="1:10" s="64" customFormat="1" ht="21" customHeight="1" x14ac:dyDescent="0.45">
      <c r="A253" s="625" t="s">
        <v>809</v>
      </c>
      <c r="B253" s="626"/>
      <c r="C253" s="532"/>
      <c r="D253" s="533"/>
      <c r="E253" s="532"/>
      <c r="F253" s="532"/>
      <c r="G253" s="533"/>
      <c r="H253" s="510"/>
      <c r="I253" s="513"/>
      <c r="J253" s="67"/>
    </row>
    <row r="254" spans="1:10" s="64" customFormat="1" ht="21" customHeight="1" x14ac:dyDescent="0.45">
      <c r="A254" s="625" t="s">
        <v>390</v>
      </c>
      <c r="B254" s="626"/>
      <c r="C254" s="532"/>
      <c r="D254" s="533"/>
      <c r="E254" s="532"/>
      <c r="F254" s="532"/>
      <c r="G254" s="533"/>
      <c r="H254" s="510"/>
      <c r="I254" s="513"/>
      <c r="J254" s="67"/>
    </row>
    <row r="255" spans="1:10" s="22" customFormat="1" ht="21" customHeight="1" x14ac:dyDescent="0.45">
      <c r="A255" s="552" t="s">
        <v>751</v>
      </c>
      <c r="B255" s="581"/>
      <c r="C255" s="65"/>
      <c r="D255" s="454"/>
      <c r="E255" s="65"/>
      <c r="F255" s="65"/>
      <c r="G255" s="454"/>
      <c r="H255" s="74"/>
      <c r="I255" s="20"/>
      <c r="J255" s="37"/>
    </row>
    <row r="256" spans="1:10" s="22" customFormat="1" ht="21" customHeight="1" x14ac:dyDescent="0.45">
      <c r="A256" s="616" t="s">
        <v>810</v>
      </c>
      <c r="B256" s="617"/>
      <c r="C256" s="387">
        <v>1.1000000000000001</v>
      </c>
      <c r="D256" s="388" t="s">
        <v>704</v>
      </c>
      <c r="E256" s="387"/>
      <c r="F256" s="387"/>
      <c r="G256" s="388"/>
      <c r="H256" s="74"/>
      <c r="I256" s="20"/>
      <c r="J256" s="37"/>
    </row>
    <row r="257" spans="1:10" s="22" customFormat="1" ht="21" customHeight="1" x14ac:dyDescent="0.45">
      <c r="A257" s="552" t="s">
        <v>811</v>
      </c>
      <c r="B257" s="594"/>
      <c r="C257" s="387"/>
      <c r="D257" s="388" t="s">
        <v>705</v>
      </c>
      <c r="E257" s="387"/>
      <c r="F257" s="436" t="s">
        <v>6</v>
      </c>
      <c r="G257" s="437" t="s">
        <v>707</v>
      </c>
      <c r="H257" s="74"/>
      <c r="I257" s="20"/>
      <c r="J257" s="37"/>
    </row>
    <row r="258" spans="1:10" s="22" customFormat="1" ht="21" customHeight="1" x14ac:dyDescent="0.45">
      <c r="A258" s="68"/>
      <c r="B258" s="388"/>
      <c r="C258" s="387"/>
      <c r="D258" s="388" t="s">
        <v>706</v>
      </c>
      <c r="E258" s="387"/>
      <c r="F258" s="436"/>
      <c r="G258" s="437" t="s">
        <v>708</v>
      </c>
      <c r="J258" s="37"/>
    </row>
    <row r="259" spans="1:10" s="22" customFormat="1" ht="21" x14ac:dyDescent="0.45">
      <c r="A259" s="23"/>
      <c r="C259" s="17">
        <v>1.2</v>
      </c>
      <c r="D259" s="16" t="s">
        <v>256</v>
      </c>
      <c r="E259" s="25"/>
      <c r="F259" s="26"/>
      <c r="G259" s="20"/>
      <c r="J259" s="59"/>
    </row>
    <row r="260" spans="1:10" s="22" customFormat="1" ht="21" x14ac:dyDescent="0.45">
      <c r="A260" s="23"/>
      <c r="C260" s="17"/>
      <c r="D260" s="16" t="s">
        <v>257</v>
      </c>
      <c r="E260" s="25"/>
      <c r="F260" s="74" t="s">
        <v>636</v>
      </c>
      <c r="G260" s="20" t="s">
        <v>382</v>
      </c>
      <c r="H260" s="456">
        <v>31</v>
      </c>
      <c r="I260" s="305" t="s">
        <v>258</v>
      </c>
      <c r="J260" s="59"/>
    </row>
    <row r="261" spans="1:10" s="22" customFormat="1" ht="21" x14ac:dyDescent="0.45">
      <c r="A261" s="23"/>
      <c r="C261" s="17"/>
      <c r="D261" s="16"/>
      <c r="E261" s="25"/>
      <c r="F261" s="74" t="s">
        <v>637</v>
      </c>
      <c r="G261" s="20" t="s">
        <v>383</v>
      </c>
      <c r="H261" s="457"/>
      <c r="I261" s="42" t="s">
        <v>259</v>
      </c>
      <c r="J261" s="59"/>
    </row>
    <row r="262" spans="1:10" s="22" customFormat="1" ht="21" x14ac:dyDescent="0.45">
      <c r="A262" s="23"/>
      <c r="C262" s="17"/>
      <c r="D262" s="16"/>
      <c r="E262" s="25"/>
      <c r="F262" s="74" t="s">
        <v>638</v>
      </c>
      <c r="G262" s="20" t="s">
        <v>384</v>
      </c>
      <c r="H262" s="41"/>
      <c r="I262" s="42"/>
      <c r="J262" s="59"/>
    </row>
    <row r="263" spans="1:10" s="22" customFormat="1" ht="21" x14ac:dyDescent="0.45">
      <c r="A263" s="23"/>
      <c r="C263" s="17"/>
      <c r="D263" s="16"/>
      <c r="E263" s="25"/>
      <c r="F263" s="74"/>
      <c r="G263" s="20" t="s">
        <v>385</v>
      </c>
      <c r="H263" s="41"/>
      <c r="I263" s="42"/>
      <c r="J263" s="59"/>
    </row>
    <row r="264" spans="1:10" s="22" customFormat="1" ht="21" x14ac:dyDescent="0.45">
      <c r="A264" s="23"/>
      <c r="B264" s="20"/>
      <c r="C264" s="304"/>
      <c r="D264" s="16"/>
      <c r="E264" s="27"/>
      <c r="F264" s="26" t="s">
        <v>639</v>
      </c>
      <c r="G264" s="20" t="s">
        <v>386</v>
      </c>
      <c r="H264" s="41"/>
      <c r="I264" s="42"/>
      <c r="J264" s="59"/>
    </row>
    <row r="265" spans="1:10" s="22" customFormat="1" ht="21" x14ac:dyDescent="0.45">
      <c r="A265" s="23"/>
      <c r="B265" s="20"/>
      <c r="C265" s="304"/>
      <c r="D265" s="16"/>
      <c r="E265" s="27"/>
      <c r="F265" s="26"/>
      <c r="G265" s="20" t="s">
        <v>387</v>
      </c>
      <c r="H265" s="471"/>
      <c r="I265" s="60"/>
      <c r="J265" s="59"/>
    </row>
    <row r="266" spans="1:10" s="22" customFormat="1" ht="21" x14ac:dyDescent="0.45">
      <c r="A266" s="23"/>
      <c r="B266" s="20"/>
      <c r="C266" s="304">
        <v>1.3</v>
      </c>
      <c r="D266" s="16" t="s">
        <v>709</v>
      </c>
      <c r="E266" s="27"/>
      <c r="F266" s="26"/>
      <c r="G266" s="20"/>
      <c r="H266" s="74"/>
      <c r="I266" s="20"/>
      <c r="J266" s="59"/>
    </row>
    <row r="267" spans="1:10" s="22" customFormat="1" ht="21" x14ac:dyDescent="0.45">
      <c r="A267" s="23"/>
      <c r="B267" s="20"/>
      <c r="C267" s="304"/>
      <c r="D267" s="16" t="s">
        <v>710</v>
      </c>
      <c r="E267" s="27"/>
      <c r="F267" s="26" t="s">
        <v>108</v>
      </c>
      <c r="G267" s="20" t="s">
        <v>560</v>
      </c>
      <c r="H267" s="74"/>
      <c r="I267" s="20"/>
      <c r="J267" s="59"/>
    </row>
    <row r="268" spans="1:10" s="22" customFormat="1" ht="21" x14ac:dyDescent="0.45">
      <c r="A268" s="23"/>
      <c r="B268" s="20"/>
      <c r="C268" s="304"/>
      <c r="D268" s="16"/>
      <c r="E268" s="27"/>
      <c r="F268" s="26" t="s">
        <v>501</v>
      </c>
      <c r="G268" s="20" t="s">
        <v>561</v>
      </c>
      <c r="H268" s="74"/>
      <c r="I268" s="20"/>
      <c r="J268" s="59"/>
    </row>
    <row r="269" spans="1:10" s="22" customFormat="1" ht="21" x14ac:dyDescent="0.45">
      <c r="A269" s="23"/>
      <c r="B269" s="20"/>
      <c r="C269" s="304"/>
      <c r="D269" s="16"/>
      <c r="E269" s="27"/>
      <c r="F269" s="26" t="s">
        <v>502</v>
      </c>
      <c r="G269" s="20" t="s">
        <v>640</v>
      </c>
      <c r="H269" s="74"/>
      <c r="I269" s="20"/>
      <c r="J269" s="59"/>
    </row>
    <row r="270" spans="1:10" s="22" customFormat="1" ht="21" x14ac:dyDescent="0.45">
      <c r="A270" s="56"/>
      <c r="B270" s="57"/>
      <c r="C270" s="450"/>
      <c r="D270" s="445"/>
      <c r="E270" s="451"/>
      <c r="F270" s="602" t="s">
        <v>505</v>
      </c>
      <c r="G270" s="57" t="s">
        <v>641</v>
      </c>
      <c r="H270" s="76"/>
      <c r="I270" s="57"/>
      <c r="J270" s="292"/>
    </row>
    <row r="271" spans="1:10" s="22" customFormat="1" ht="21" x14ac:dyDescent="0.45">
      <c r="A271" s="562" t="s">
        <v>754</v>
      </c>
      <c r="B271" s="599"/>
      <c r="C271" s="600"/>
      <c r="D271" s="601"/>
      <c r="E271" s="600"/>
      <c r="F271" s="600"/>
      <c r="G271" s="601"/>
      <c r="H271" s="79"/>
      <c r="I271" s="60"/>
      <c r="J271" s="88"/>
    </row>
    <row r="272" spans="1:10" s="22" customFormat="1" ht="21" x14ac:dyDescent="0.45">
      <c r="A272" s="554" t="s">
        <v>812</v>
      </c>
      <c r="B272" s="564"/>
      <c r="C272" s="17">
        <v>2.1</v>
      </c>
      <c r="D272" s="16" t="s">
        <v>389</v>
      </c>
      <c r="E272" s="25"/>
      <c r="F272" s="26"/>
      <c r="G272" s="20"/>
      <c r="H272" s="74"/>
      <c r="I272" s="20"/>
      <c r="J272" s="59"/>
    </row>
    <row r="273" spans="1:10" s="22" customFormat="1" ht="21" x14ac:dyDescent="0.45">
      <c r="A273" s="554" t="s">
        <v>813</v>
      </c>
      <c r="B273" s="564"/>
      <c r="C273" s="17"/>
      <c r="D273" s="16" t="s">
        <v>390</v>
      </c>
      <c r="E273" s="25"/>
      <c r="F273" s="74" t="s">
        <v>409</v>
      </c>
      <c r="G273" s="20" t="s">
        <v>388</v>
      </c>
      <c r="H273" s="456">
        <v>32</v>
      </c>
      <c r="I273" s="468" t="s">
        <v>262</v>
      </c>
      <c r="J273" s="59"/>
    </row>
    <row r="274" spans="1:10" s="22" customFormat="1" ht="21" x14ac:dyDescent="0.45">
      <c r="A274" s="23"/>
      <c r="C274" s="17"/>
      <c r="D274" s="16"/>
      <c r="E274" s="25"/>
      <c r="F274" s="74"/>
      <c r="G274" s="20" t="s">
        <v>711</v>
      </c>
      <c r="H274" s="457"/>
      <c r="I274" s="469" t="s">
        <v>263</v>
      </c>
      <c r="J274" s="21"/>
    </row>
    <row r="275" spans="1:10" s="38" customFormat="1" ht="21" x14ac:dyDescent="0.2">
      <c r="A275" s="279"/>
      <c r="B275" s="280"/>
      <c r="C275" s="419"/>
      <c r="D275" s="278"/>
      <c r="E275" s="86"/>
      <c r="F275" s="79"/>
      <c r="G275" s="310" t="s">
        <v>743</v>
      </c>
      <c r="H275" s="457">
        <v>33</v>
      </c>
      <c r="I275" s="469" t="s">
        <v>264</v>
      </c>
      <c r="J275" s="270"/>
    </row>
    <row r="276" spans="1:10" s="38" customFormat="1" ht="21" x14ac:dyDescent="0.45">
      <c r="A276" s="40"/>
      <c r="C276" s="420"/>
      <c r="D276" s="281"/>
      <c r="E276" s="30"/>
      <c r="F276" s="74"/>
      <c r="G276" s="39" t="s">
        <v>712</v>
      </c>
      <c r="H276" s="457"/>
      <c r="I276" s="42" t="s">
        <v>265</v>
      </c>
      <c r="J276" s="37"/>
    </row>
    <row r="277" spans="1:10" s="22" customFormat="1" ht="21" x14ac:dyDescent="0.45">
      <c r="A277" s="23"/>
      <c r="B277" s="20"/>
      <c r="C277" s="304"/>
      <c r="D277" s="24"/>
      <c r="E277" s="27"/>
      <c r="F277" s="74" t="s">
        <v>410</v>
      </c>
      <c r="G277" s="20" t="s">
        <v>393</v>
      </c>
      <c r="H277" s="41"/>
      <c r="I277" s="42"/>
      <c r="J277" s="59"/>
    </row>
    <row r="278" spans="1:10" s="22" customFormat="1" ht="21" x14ac:dyDescent="0.45">
      <c r="A278" s="23"/>
      <c r="B278" s="20"/>
      <c r="C278" s="304"/>
      <c r="D278" s="24"/>
      <c r="E278" s="27"/>
      <c r="F278" s="74"/>
      <c r="G278" s="20" t="s">
        <v>394</v>
      </c>
      <c r="H278" s="457"/>
      <c r="I278" s="42"/>
      <c r="J278" s="59"/>
    </row>
    <row r="279" spans="1:10" s="22" customFormat="1" ht="21" x14ac:dyDescent="0.45">
      <c r="A279" s="23"/>
      <c r="B279" s="20"/>
      <c r="C279" s="304"/>
      <c r="D279" s="24"/>
      <c r="E279" s="27"/>
      <c r="F279" s="74" t="s">
        <v>121</v>
      </c>
      <c r="G279" s="20" t="s">
        <v>562</v>
      </c>
      <c r="H279" s="471"/>
      <c r="I279" s="60"/>
      <c r="J279" s="59"/>
    </row>
    <row r="280" spans="1:10" s="22" customFormat="1" ht="21" x14ac:dyDescent="0.45">
      <c r="A280" s="562" t="s">
        <v>758</v>
      </c>
      <c r="B280" s="595"/>
      <c r="C280" s="589"/>
      <c r="D280" s="590"/>
      <c r="E280" s="589"/>
      <c r="F280" s="589"/>
      <c r="G280" s="590"/>
      <c r="H280" s="79"/>
      <c r="I280" s="60"/>
      <c r="J280" s="313"/>
    </row>
    <row r="281" spans="1:10" s="22" customFormat="1" ht="21" x14ac:dyDescent="0.45">
      <c r="A281" s="616" t="s">
        <v>814</v>
      </c>
      <c r="B281" s="617"/>
      <c r="C281" s="391">
        <v>3.1</v>
      </c>
      <c r="D281" s="383" t="s">
        <v>713</v>
      </c>
      <c r="E281" s="391"/>
      <c r="F281" s="438"/>
      <c r="G281" s="392"/>
      <c r="H281" s="74"/>
      <c r="I281" s="20"/>
      <c r="J281" s="59"/>
    </row>
    <row r="282" spans="1:10" s="22" customFormat="1" ht="21" x14ac:dyDescent="0.45">
      <c r="A282" s="616" t="s">
        <v>815</v>
      </c>
      <c r="B282" s="617"/>
      <c r="C282" s="391"/>
      <c r="D282" s="383" t="s">
        <v>714</v>
      </c>
      <c r="E282" s="391"/>
      <c r="F282" s="439" t="s">
        <v>245</v>
      </c>
      <c r="G282" s="440" t="s">
        <v>564</v>
      </c>
      <c r="H282" s="74"/>
      <c r="I282" s="20"/>
      <c r="J282" s="59"/>
    </row>
    <row r="283" spans="1:10" s="22" customFormat="1" ht="21" x14ac:dyDescent="0.45">
      <c r="A283" s="68"/>
      <c r="B283" s="392"/>
      <c r="C283" s="391"/>
      <c r="D283" s="392" t="s">
        <v>715</v>
      </c>
      <c r="E283" s="391"/>
      <c r="F283" s="439" t="s">
        <v>246</v>
      </c>
      <c r="G283" s="440" t="s">
        <v>565</v>
      </c>
      <c r="H283" s="74"/>
      <c r="I283" s="20"/>
      <c r="J283" s="59"/>
    </row>
    <row r="284" spans="1:10" s="22" customFormat="1" ht="21" x14ac:dyDescent="0.45">
      <c r="A284" s="68"/>
      <c r="B284" s="392"/>
      <c r="C284" s="391"/>
      <c r="D284" s="392"/>
      <c r="E284" s="391"/>
      <c r="F284" s="439" t="s">
        <v>247</v>
      </c>
      <c r="G284" s="440" t="s">
        <v>566</v>
      </c>
      <c r="H284" s="74"/>
      <c r="I284" s="20"/>
      <c r="J284" s="59"/>
    </row>
    <row r="285" spans="1:10" s="22" customFormat="1" ht="21" x14ac:dyDescent="0.45">
      <c r="A285" s="68"/>
      <c r="B285" s="392"/>
      <c r="C285" s="391"/>
      <c r="D285" s="392"/>
      <c r="E285" s="391"/>
      <c r="F285" s="438"/>
      <c r="G285" s="392"/>
      <c r="H285" s="74"/>
      <c r="I285" s="20"/>
      <c r="J285" s="59"/>
    </row>
    <row r="286" spans="1:10" s="22" customFormat="1" ht="21" x14ac:dyDescent="0.45">
      <c r="A286" s="23"/>
      <c r="C286" s="17">
        <v>3.2</v>
      </c>
      <c r="D286" s="16" t="s">
        <v>267</v>
      </c>
      <c r="E286" s="25"/>
      <c r="F286" s="79"/>
      <c r="G286" s="20"/>
      <c r="H286" s="74"/>
      <c r="I286" s="20"/>
      <c r="J286" s="59"/>
    </row>
    <row r="287" spans="1:10" s="22" customFormat="1" ht="21" x14ac:dyDescent="0.45">
      <c r="A287" s="23"/>
      <c r="C287" s="17"/>
      <c r="D287" s="16" t="s">
        <v>391</v>
      </c>
      <c r="E287" s="25"/>
      <c r="F287" s="74" t="s">
        <v>418</v>
      </c>
      <c r="G287" s="20" t="s">
        <v>449</v>
      </c>
      <c r="H287" s="456">
        <v>34</v>
      </c>
      <c r="I287" s="305" t="s">
        <v>268</v>
      </c>
      <c r="J287" s="59"/>
    </row>
    <row r="288" spans="1:10" s="22" customFormat="1" ht="21" x14ac:dyDescent="0.45">
      <c r="A288" s="23"/>
      <c r="C288" s="17"/>
      <c r="D288" s="24" t="s">
        <v>392</v>
      </c>
      <c r="E288" s="25"/>
      <c r="G288" s="463" t="s">
        <v>450</v>
      </c>
      <c r="H288" s="457"/>
      <c r="I288" s="42" t="s">
        <v>179</v>
      </c>
      <c r="J288" s="59"/>
    </row>
    <row r="289" spans="1:10" s="22" customFormat="1" ht="21" x14ac:dyDescent="0.45">
      <c r="A289" s="23"/>
      <c r="C289" s="17"/>
      <c r="D289" s="24"/>
      <c r="E289" s="25"/>
      <c r="G289" s="463" t="s">
        <v>451</v>
      </c>
      <c r="H289" s="457">
        <v>35</v>
      </c>
      <c r="I289" s="42" t="s">
        <v>269</v>
      </c>
      <c r="J289" s="59"/>
    </row>
    <row r="290" spans="1:10" s="22" customFormat="1" ht="21" x14ac:dyDescent="0.45">
      <c r="A290" s="23"/>
      <c r="C290" s="17"/>
      <c r="D290" s="24"/>
      <c r="E290" s="25"/>
      <c r="G290" s="463" t="s">
        <v>452</v>
      </c>
      <c r="H290" s="457"/>
      <c r="I290" s="42" t="s">
        <v>270</v>
      </c>
      <c r="J290" s="59"/>
    </row>
    <row r="291" spans="1:10" s="22" customFormat="1" ht="21" x14ac:dyDescent="0.45">
      <c r="A291" s="23"/>
      <c r="C291" s="17"/>
      <c r="D291" s="24"/>
      <c r="E291" s="25"/>
      <c r="F291" s="74" t="s">
        <v>419</v>
      </c>
      <c r="G291" s="20" t="s">
        <v>395</v>
      </c>
      <c r="H291" s="457"/>
      <c r="I291" s="42" t="s">
        <v>271</v>
      </c>
      <c r="J291" s="59"/>
    </row>
    <row r="292" spans="1:10" s="22" customFormat="1" ht="21" x14ac:dyDescent="0.45">
      <c r="A292" s="23"/>
      <c r="C292" s="17"/>
      <c r="D292" s="24"/>
      <c r="E292" s="25"/>
      <c r="F292" s="79" t="s">
        <v>420</v>
      </c>
      <c r="G292" s="20" t="s">
        <v>453</v>
      </c>
      <c r="H292" s="41"/>
      <c r="I292" s="42"/>
      <c r="J292" s="59"/>
    </row>
    <row r="293" spans="1:10" s="62" customFormat="1" ht="22.5" x14ac:dyDescent="0.45">
      <c r="A293" s="23"/>
      <c r="B293" s="22"/>
      <c r="C293" s="17"/>
      <c r="D293" s="24"/>
      <c r="E293" s="25"/>
      <c r="F293" s="74"/>
      <c r="G293" s="463" t="s">
        <v>454</v>
      </c>
      <c r="H293" s="480"/>
      <c r="I293" s="241"/>
      <c r="J293" s="59"/>
    </row>
    <row r="294" spans="1:10" s="62" customFormat="1" ht="22.5" x14ac:dyDescent="0.45">
      <c r="A294" s="23"/>
      <c r="B294" s="22"/>
      <c r="C294" s="17"/>
      <c r="D294" s="24"/>
      <c r="E294" s="25"/>
      <c r="F294" s="74"/>
      <c r="G294" s="463" t="s">
        <v>455</v>
      </c>
      <c r="H294" s="480"/>
      <c r="I294" s="241"/>
      <c r="J294" s="59"/>
    </row>
    <row r="295" spans="1:10" s="62" customFormat="1" ht="22.5" x14ac:dyDescent="0.45">
      <c r="A295" s="23"/>
      <c r="B295" s="22"/>
      <c r="C295" s="17"/>
      <c r="D295" s="24"/>
      <c r="E295" s="25"/>
      <c r="F295" s="74"/>
      <c r="G295" s="461" t="s">
        <v>716</v>
      </c>
      <c r="H295" s="481"/>
      <c r="I295" s="482"/>
      <c r="J295" s="59"/>
    </row>
    <row r="296" spans="1:10" s="62" customFormat="1" ht="22.5" x14ac:dyDescent="0.45">
      <c r="A296" s="23"/>
      <c r="B296" s="22"/>
      <c r="C296" s="17"/>
      <c r="D296" s="24"/>
      <c r="E296" s="25"/>
      <c r="F296" s="74"/>
      <c r="G296" s="462" t="s">
        <v>717</v>
      </c>
      <c r="H296" s="483"/>
      <c r="I296" s="484"/>
      <c r="J296" s="59"/>
    </row>
    <row r="297" spans="1:10" s="62" customFormat="1" ht="22.5" x14ac:dyDescent="0.45">
      <c r="A297" s="23"/>
      <c r="B297" s="22"/>
      <c r="C297" s="17"/>
      <c r="D297" s="24"/>
      <c r="E297" s="25"/>
      <c r="F297" s="74"/>
      <c r="G297" s="461" t="s">
        <v>457</v>
      </c>
      <c r="H297" s="481"/>
      <c r="I297" s="482"/>
      <c r="J297" s="59"/>
    </row>
    <row r="298" spans="1:10" s="62" customFormat="1" ht="21" x14ac:dyDescent="0.45">
      <c r="A298" s="56"/>
      <c r="B298" s="290"/>
      <c r="C298" s="448"/>
      <c r="D298" s="61"/>
      <c r="E298" s="58"/>
      <c r="F298" s="76" t="s">
        <v>642</v>
      </c>
      <c r="G298" s="57" t="s">
        <v>396</v>
      </c>
      <c r="H298" s="458"/>
      <c r="I298" s="470"/>
      <c r="J298" s="292"/>
    </row>
    <row r="299" spans="1:10" s="62" customFormat="1" ht="21" x14ac:dyDescent="0.45">
      <c r="A299" s="562" t="s">
        <v>760</v>
      </c>
      <c r="B299" s="598"/>
      <c r="C299" s="596"/>
      <c r="D299" s="597"/>
      <c r="E299" s="596"/>
      <c r="F299" s="596"/>
      <c r="G299" s="597"/>
      <c r="H299" s="79"/>
      <c r="I299" s="60"/>
      <c r="J299" s="313"/>
    </row>
    <row r="300" spans="1:10" s="62" customFormat="1" ht="21" x14ac:dyDescent="0.45">
      <c r="A300" s="554" t="s">
        <v>816</v>
      </c>
      <c r="B300" s="564"/>
      <c r="C300" s="17">
        <v>4.0999999999999996</v>
      </c>
      <c r="D300" s="24" t="s">
        <v>718</v>
      </c>
      <c r="E300" s="25"/>
      <c r="F300" s="74"/>
      <c r="G300" s="20"/>
      <c r="H300" s="74"/>
      <c r="I300" s="20"/>
      <c r="J300" s="59"/>
    </row>
    <row r="301" spans="1:10" s="62" customFormat="1" ht="21" x14ac:dyDescent="0.45">
      <c r="A301" s="554" t="s">
        <v>817</v>
      </c>
      <c r="B301" s="564"/>
      <c r="C301" s="17"/>
      <c r="D301" s="24" t="s">
        <v>719</v>
      </c>
      <c r="E301" s="25"/>
      <c r="F301" s="74" t="s">
        <v>248</v>
      </c>
      <c r="G301" s="20" t="s">
        <v>569</v>
      </c>
      <c r="H301" s="74"/>
      <c r="I301" s="20"/>
      <c r="J301" s="59"/>
    </row>
    <row r="302" spans="1:10" s="62" customFormat="1" ht="21" x14ac:dyDescent="0.45">
      <c r="A302" s="23"/>
      <c r="B302" s="22"/>
      <c r="C302" s="17"/>
      <c r="D302" s="24"/>
      <c r="E302" s="25"/>
      <c r="F302" s="74" t="s">
        <v>570</v>
      </c>
      <c r="G302" s="20" t="s">
        <v>573</v>
      </c>
      <c r="H302" s="74"/>
      <c r="I302" s="20"/>
      <c r="J302" s="59"/>
    </row>
    <row r="303" spans="1:10" s="62" customFormat="1" ht="21" x14ac:dyDescent="0.45">
      <c r="A303" s="23"/>
      <c r="B303" s="22"/>
      <c r="C303" s="17"/>
      <c r="D303" s="24"/>
      <c r="E303" s="25"/>
      <c r="F303" s="74" t="s">
        <v>571</v>
      </c>
      <c r="G303" s="20" t="s">
        <v>574</v>
      </c>
      <c r="H303" s="74"/>
      <c r="I303" s="20"/>
      <c r="J303" s="59"/>
    </row>
    <row r="304" spans="1:10" s="62" customFormat="1" ht="21" x14ac:dyDescent="0.45">
      <c r="A304" s="23"/>
      <c r="B304" s="22"/>
      <c r="C304" s="17"/>
      <c r="D304" s="24"/>
      <c r="E304" s="25"/>
      <c r="F304" s="74" t="s">
        <v>572</v>
      </c>
      <c r="G304" s="20" t="s">
        <v>575</v>
      </c>
      <c r="H304" s="74"/>
      <c r="I304" s="20"/>
      <c r="J304" s="59"/>
    </row>
    <row r="305" spans="1:10" s="62" customFormat="1" ht="21" x14ac:dyDescent="0.45">
      <c r="A305" s="23"/>
      <c r="B305" s="22"/>
      <c r="C305" s="17"/>
      <c r="D305" s="24"/>
      <c r="E305" s="25"/>
      <c r="F305" s="528" t="s">
        <v>576</v>
      </c>
      <c r="G305" s="20" t="s">
        <v>578</v>
      </c>
      <c r="H305" s="74"/>
      <c r="I305" s="20"/>
      <c r="J305" s="59"/>
    </row>
    <row r="306" spans="1:10" s="62" customFormat="1" ht="21" x14ac:dyDescent="0.45">
      <c r="A306" s="23"/>
      <c r="B306" s="22"/>
      <c r="C306" s="17"/>
      <c r="D306" s="24"/>
      <c r="E306" s="25"/>
      <c r="F306" s="85" t="s">
        <v>577</v>
      </c>
      <c r="G306" s="20" t="s">
        <v>579</v>
      </c>
      <c r="H306" s="74"/>
      <c r="I306" s="20"/>
      <c r="J306" s="59"/>
    </row>
    <row r="307" spans="1:10" s="62" customFormat="1" ht="21" x14ac:dyDescent="0.45">
      <c r="A307" s="84"/>
      <c r="B307" s="85"/>
      <c r="C307" s="89">
        <v>4.2</v>
      </c>
      <c r="D307" s="254" t="s">
        <v>720</v>
      </c>
      <c r="E307" s="312"/>
      <c r="F307" s="85"/>
      <c r="G307" s="60"/>
      <c r="H307" s="79"/>
      <c r="I307" s="60"/>
      <c r="J307" s="313"/>
    </row>
    <row r="308" spans="1:10" s="62" customFormat="1" ht="21" x14ac:dyDescent="0.45">
      <c r="A308" s="23"/>
      <c r="B308" s="22"/>
      <c r="C308" s="17"/>
      <c r="D308" s="16" t="s">
        <v>586</v>
      </c>
      <c r="E308" s="25"/>
      <c r="F308" s="22" t="s">
        <v>249</v>
      </c>
      <c r="G308" s="20" t="s">
        <v>721</v>
      </c>
      <c r="H308" s="74"/>
      <c r="I308" s="20"/>
      <c r="J308" s="59"/>
    </row>
    <row r="309" spans="1:10" s="62" customFormat="1" ht="21" x14ac:dyDescent="0.45">
      <c r="A309" s="23"/>
      <c r="B309" s="22"/>
      <c r="C309" s="17"/>
      <c r="D309" s="24"/>
      <c r="E309" s="25"/>
      <c r="F309" s="22"/>
      <c r="G309" s="20" t="s">
        <v>722</v>
      </c>
      <c r="H309" s="74"/>
      <c r="I309" s="20"/>
      <c r="J309" s="59"/>
    </row>
    <row r="310" spans="1:10" s="62" customFormat="1" ht="21" x14ac:dyDescent="0.45">
      <c r="A310" s="23"/>
      <c r="B310" s="22"/>
      <c r="C310" s="17"/>
      <c r="D310" s="24"/>
      <c r="E310" s="25"/>
      <c r="F310" s="22" t="s">
        <v>583</v>
      </c>
      <c r="G310" s="20" t="s">
        <v>723</v>
      </c>
      <c r="H310" s="74"/>
      <c r="I310" s="20"/>
      <c r="J310" s="59"/>
    </row>
    <row r="311" spans="1:10" s="62" customFormat="1" ht="21" x14ac:dyDescent="0.45">
      <c r="A311" s="23"/>
      <c r="B311" s="22"/>
      <c r="C311" s="17"/>
      <c r="D311" s="24"/>
      <c r="E311" s="25"/>
      <c r="F311" s="22"/>
      <c r="G311" s="20" t="s">
        <v>724</v>
      </c>
      <c r="H311" s="74"/>
      <c r="I311" s="20"/>
      <c r="J311" s="59"/>
    </row>
    <row r="312" spans="1:10" s="62" customFormat="1" ht="21" x14ac:dyDescent="0.45">
      <c r="A312" s="23"/>
      <c r="B312" s="22"/>
      <c r="C312" s="17"/>
      <c r="D312" s="24"/>
      <c r="E312" s="25"/>
      <c r="F312" s="22" t="s">
        <v>584</v>
      </c>
      <c r="G312" s="20" t="s">
        <v>587</v>
      </c>
      <c r="H312" s="74"/>
      <c r="I312" s="20"/>
      <c r="J312" s="59"/>
    </row>
    <row r="313" spans="1:10" s="62" customFormat="1" ht="21" x14ac:dyDescent="0.45">
      <c r="A313" s="23"/>
      <c r="B313" s="22"/>
      <c r="C313" s="17"/>
      <c r="D313" s="24"/>
      <c r="E313" s="25"/>
      <c r="F313" s="22"/>
      <c r="G313" s="20" t="s">
        <v>588</v>
      </c>
      <c r="H313" s="74"/>
      <c r="I313" s="20"/>
      <c r="J313" s="59"/>
    </row>
    <row r="314" spans="1:10" s="62" customFormat="1" ht="21" x14ac:dyDescent="0.45">
      <c r="A314" s="23"/>
      <c r="B314" s="22"/>
      <c r="C314" s="17"/>
      <c r="D314" s="24"/>
      <c r="E314" s="25"/>
      <c r="F314" s="22" t="s">
        <v>589</v>
      </c>
      <c r="G314" s="20" t="s">
        <v>590</v>
      </c>
      <c r="H314" s="74"/>
      <c r="I314" s="20"/>
      <c r="J314" s="59"/>
    </row>
    <row r="315" spans="1:10" s="62" customFormat="1" ht="21" x14ac:dyDescent="0.45">
      <c r="A315" s="552" t="s">
        <v>762</v>
      </c>
      <c r="B315" s="595"/>
      <c r="C315" s="589"/>
      <c r="D315" s="590"/>
      <c r="E315" s="589"/>
      <c r="F315" s="589"/>
      <c r="G315" s="590"/>
      <c r="H315" s="74"/>
      <c r="I315" s="20"/>
      <c r="J315" s="59"/>
    </row>
    <row r="316" spans="1:10" s="62" customFormat="1" ht="21" x14ac:dyDescent="0.45">
      <c r="A316" s="554" t="s">
        <v>818</v>
      </c>
      <c r="B316" s="564"/>
      <c r="C316" s="17">
        <v>5.0999999999999996</v>
      </c>
      <c r="D316" s="16" t="s">
        <v>725</v>
      </c>
      <c r="E316" s="25"/>
      <c r="F316" s="22"/>
      <c r="G316" s="20"/>
      <c r="H316" s="74"/>
      <c r="I316" s="20"/>
      <c r="J316" s="59"/>
    </row>
    <row r="317" spans="1:10" s="62" customFormat="1" ht="21" x14ac:dyDescent="0.45">
      <c r="A317" s="554" t="s">
        <v>819</v>
      </c>
      <c r="B317" s="564"/>
      <c r="C317" s="17"/>
      <c r="D317" s="16" t="s">
        <v>726</v>
      </c>
      <c r="E317" s="25"/>
      <c r="F317" s="22" t="s">
        <v>250</v>
      </c>
      <c r="G317" s="20" t="s">
        <v>727</v>
      </c>
      <c r="H317" s="74"/>
      <c r="I317" s="20"/>
      <c r="J317" s="59"/>
    </row>
    <row r="318" spans="1:10" s="62" customFormat="1" ht="21" x14ac:dyDescent="0.45">
      <c r="A318" s="554" t="s">
        <v>588</v>
      </c>
      <c r="B318" s="564"/>
      <c r="C318" s="17"/>
      <c r="D318" s="16"/>
      <c r="E318" s="25"/>
      <c r="F318" s="22"/>
      <c r="G318" s="20" t="s">
        <v>728</v>
      </c>
      <c r="H318" s="74"/>
      <c r="I318" s="20"/>
      <c r="J318" s="59"/>
    </row>
    <row r="319" spans="1:10" s="62" customFormat="1" ht="21" x14ac:dyDescent="0.45">
      <c r="A319" s="23"/>
      <c r="B319" s="22"/>
      <c r="C319" s="17"/>
      <c r="D319" s="24"/>
      <c r="E319" s="25"/>
      <c r="F319" s="22" t="s">
        <v>251</v>
      </c>
      <c r="G319" s="20" t="s">
        <v>729</v>
      </c>
      <c r="H319" s="74"/>
      <c r="I319" s="20"/>
      <c r="J319" s="59"/>
    </row>
    <row r="320" spans="1:10" s="62" customFormat="1" ht="21" x14ac:dyDescent="0.45">
      <c r="A320" s="23"/>
      <c r="B320" s="22"/>
      <c r="C320" s="17"/>
      <c r="D320" s="24"/>
      <c r="E320" s="25"/>
      <c r="F320" s="22"/>
      <c r="G320" s="20" t="s">
        <v>730</v>
      </c>
      <c r="H320" s="74"/>
      <c r="I320" s="20"/>
      <c r="J320" s="59"/>
    </row>
    <row r="321" spans="1:10" s="62" customFormat="1" ht="21" x14ac:dyDescent="0.45">
      <c r="A321" s="23"/>
      <c r="B321" s="22"/>
      <c r="C321" s="17">
        <v>5.2</v>
      </c>
      <c r="D321" s="16" t="s">
        <v>731</v>
      </c>
      <c r="E321" s="25"/>
      <c r="F321" s="22"/>
      <c r="G321" s="20"/>
      <c r="H321" s="74"/>
      <c r="I321" s="20"/>
      <c r="J321" s="59"/>
    </row>
    <row r="322" spans="1:10" s="62" customFormat="1" ht="21" x14ac:dyDescent="0.45">
      <c r="A322" s="23"/>
      <c r="B322" s="22"/>
      <c r="C322" s="17"/>
      <c r="D322" s="16" t="s">
        <v>732</v>
      </c>
      <c r="E322" s="25"/>
      <c r="F322" s="22" t="s">
        <v>597</v>
      </c>
      <c r="G322" s="20" t="s">
        <v>598</v>
      </c>
      <c r="H322" s="74"/>
      <c r="I322" s="20"/>
      <c r="J322" s="59"/>
    </row>
    <row r="323" spans="1:10" s="62" customFormat="1" ht="21" x14ac:dyDescent="0.45">
      <c r="A323" s="23"/>
      <c r="B323" s="22"/>
      <c r="C323" s="17"/>
      <c r="D323" s="24"/>
      <c r="E323" s="25"/>
      <c r="F323" s="22" t="s">
        <v>599</v>
      </c>
      <c r="G323" s="20" t="s">
        <v>600</v>
      </c>
      <c r="H323" s="74"/>
      <c r="I323" s="20"/>
      <c r="J323" s="59"/>
    </row>
    <row r="324" spans="1:10" s="62" customFormat="1" ht="21" x14ac:dyDescent="0.45">
      <c r="A324" s="23"/>
      <c r="B324" s="22"/>
      <c r="C324" s="17"/>
      <c r="D324" s="24"/>
      <c r="E324" s="25"/>
      <c r="F324" s="22" t="s">
        <v>601</v>
      </c>
      <c r="G324" s="20" t="s">
        <v>602</v>
      </c>
      <c r="H324" s="74"/>
      <c r="I324" s="20"/>
      <c r="J324" s="59"/>
    </row>
    <row r="325" spans="1:10" s="46" customFormat="1" ht="21" x14ac:dyDescent="0.45">
      <c r="A325" s="255"/>
      <c r="B325" s="256"/>
      <c r="C325" s="258"/>
      <c r="D325" s="257"/>
      <c r="E325" s="258"/>
      <c r="F325" s="259"/>
      <c r="G325" s="260" t="s">
        <v>95</v>
      </c>
      <c r="H325" s="261"/>
      <c r="I325" s="257"/>
      <c r="J325" s="262"/>
    </row>
    <row r="326" spans="1:10" s="46" customFormat="1" ht="21" x14ac:dyDescent="0.45">
      <c r="A326" s="618"/>
      <c r="B326" s="618"/>
      <c r="C326" s="618"/>
      <c r="D326" s="618"/>
      <c r="E326" s="618"/>
      <c r="F326" s="618"/>
      <c r="G326" s="618"/>
      <c r="H326" s="618"/>
      <c r="I326" s="618"/>
      <c r="J326" s="618"/>
    </row>
    <row r="327" spans="1:10" s="46" customFormat="1" x14ac:dyDescent="0.5">
      <c r="A327" s="619" t="s">
        <v>820</v>
      </c>
      <c r="B327" s="619"/>
      <c r="C327" s="619"/>
      <c r="D327" s="619"/>
      <c r="E327" s="619"/>
      <c r="F327" s="619"/>
      <c r="G327" s="619"/>
      <c r="H327" s="619"/>
      <c r="I327" s="619"/>
      <c r="J327" s="619"/>
    </row>
    <row r="328" spans="1:10" s="46" customFormat="1" ht="21" x14ac:dyDescent="0.45">
      <c r="A328" s="620"/>
      <c r="B328" s="620"/>
      <c r="C328" s="620"/>
      <c r="D328" s="620"/>
      <c r="E328" s="620"/>
      <c r="F328" s="620"/>
      <c r="G328" s="620"/>
      <c r="H328" s="620"/>
      <c r="I328" s="620"/>
      <c r="J328" s="620"/>
    </row>
    <row r="329" spans="1:10" s="46" customFormat="1" ht="21" x14ac:dyDescent="0.45">
      <c r="A329" s="41"/>
      <c r="B329" s="62"/>
      <c r="C329" s="43"/>
      <c r="D329" s="42"/>
      <c r="E329" s="43"/>
      <c r="F329" s="44"/>
      <c r="G329" s="42"/>
      <c r="H329" s="75"/>
      <c r="I329" s="42"/>
      <c r="J329" s="45"/>
    </row>
    <row r="330" spans="1:10" s="46" customFormat="1" ht="21" x14ac:dyDescent="0.45">
      <c r="A330" s="41"/>
      <c r="B330" s="62"/>
      <c r="C330" s="43"/>
      <c r="D330" s="42"/>
      <c r="E330" s="43"/>
      <c r="F330" s="44"/>
      <c r="G330" s="42"/>
      <c r="H330" s="75"/>
      <c r="I330" s="42"/>
      <c r="J330" s="45"/>
    </row>
    <row r="331" spans="1:10" s="46" customFormat="1" ht="21" x14ac:dyDescent="0.45">
      <c r="A331" s="41"/>
      <c r="B331" s="62"/>
      <c r="C331" s="43"/>
      <c r="D331" s="42"/>
      <c r="E331" s="43"/>
      <c r="F331" s="44"/>
      <c r="G331" s="42"/>
      <c r="H331" s="75"/>
      <c r="I331" s="42"/>
      <c r="J331" s="45"/>
    </row>
    <row r="332" spans="1:10" s="46" customFormat="1" ht="21" x14ac:dyDescent="0.45">
      <c r="A332" s="41"/>
      <c r="B332" s="62"/>
      <c r="C332" s="43"/>
      <c r="D332" s="42"/>
      <c r="E332" s="43"/>
      <c r="F332" s="44"/>
      <c r="G332" s="42"/>
      <c r="H332" s="75"/>
      <c r="I332" s="42"/>
      <c r="J332" s="45"/>
    </row>
    <row r="333" spans="1:10" s="46" customFormat="1" ht="21" x14ac:dyDescent="0.45">
      <c r="A333" s="41"/>
      <c r="B333" s="62"/>
      <c r="C333" s="43"/>
      <c r="D333" s="42"/>
      <c r="E333" s="43"/>
      <c r="F333" s="44"/>
      <c r="G333" s="42"/>
      <c r="H333" s="75"/>
      <c r="I333" s="42"/>
      <c r="J333" s="45"/>
    </row>
    <row r="334" spans="1:10" s="46" customFormat="1" ht="21" x14ac:dyDescent="0.45">
      <c r="A334" s="41"/>
      <c r="B334" s="62"/>
      <c r="C334" s="43"/>
      <c r="D334" s="42"/>
      <c r="E334" s="43"/>
      <c r="F334" s="44"/>
      <c r="G334" s="42"/>
      <c r="H334" s="75"/>
      <c r="I334" s="42"/>
      <c r="J334" s="45"/>
    </row>
    <row r="335" spans="1:10" s="46" customFormat="1" ht="21" x14ac:dyDescent="0.45">
      <c r="A335" s="41"/>
      <c r="B335" s="62"/>
      <c r="C335" s="43"/>
      <c r="D335" s="42"/>
      <c r="E335" s="43"/>
      <c r="F335" s="44"/>
      <c r="G335" s="42"/>
      <c r="H335" s="75"/>
      <c r="I335" s="42"/>
      <c r="J335" s="45"/>
    </row>
    <row r="336" spans="1:10" s="46" customFormat="1" ht="21" x14ac:dyDescent="0.45">
      <c r="A336" s="41"/>
      <c r="B336" s="62"/>
      <c r="C336" s="43"/>
      <c r="D336" s="42"/>
      <c r="E336" s="43"/>
      <c r="F336" s="44"/>
      <c r="G336" s="42"/>
      <c r="H336" s="75"/>
      <c r="I336" s="42" t="s">
        <v>140</v>
      </c>
      <c r="J336" s="45"/>
    </row>
    <row r="337" spans="1:10" s="46" customFormat="1" ht="21" x14ac:dyDescent="0.45">
      <c r="A337" s="41"/>
      <c r="B337" s="62"/>
      <c r="C337" s="43"/>
      <c r="D337" s="42"/>
      <c r="E337" s="43"/>
      <c r="F337" s="44"/>
      <c r="G337" s="42"/>
      <c r="H337" s="75"/>
      <c r="I337" s="42"/>
      <c r="J337" s="45"/>
    </row>
    <row r="338" spans="1:10" s="46" customFormat="1" ht="21" x14ac:dyDescent="0.45">
      <c r="A338" s="41"/>
      <c r="B338" s="62"/>
      <c r="C338" s="43"/>
      <c r="D338" s="42"/>
      <c r="E338" s="43"/>
      <c r="F338" s="44"/>
      <c r="G338" s="42"/>
      <c r="H338" s="75"/>
      <c r="I338" s="42"/>
      <c r="J338" s="45"/>
    </row>
    <row r="339" spans="1:10" s="46" customFormat="1" ht="21" x14ac:dyDescent="0.45">
      <c r="A339" s="41"/>
      <c r="B339" s="62"/>
      <c r="C339" s="43"/>
      <c r="D339" s="42"/>
      <c r="E339" s="43"/>
      <c r="F339" s="44"/>
      <c r="G339" s="42"/>
      <c r="H339" s="75"/>
      <c r="I339" s="42"/>
      <c r="J339" s="45"/>
    </row>
    <row r="340" spans="1:10" s="46" customFormat="1" ht="21" x14ac:dyDescent="0.45">
      <c r="A340" s="41"/>
      <c r="B340" s="62"/>
      <c r="C340" s="43"/>
      <c r="D340" s="42"/>
      <c r="E340" s="43"/>
      <c r="F340" s="44"/>
      <c r="G340" s="42"/>
      <c r="H340" s="75"/>
      <c r="I340" s="42"/>
      <c r="J340" s="45"/>
    </row>
    <row r="341" spans="1:10" s="46" customFormat="1" ht="21" x14ac:dyDescent="0.45">
      <c r="A341" s="41"/>
      <c r="B341" s="62"/>
      <c r="C341" s="43"/>
      <c r="D341" s="42"/>
      <c r="E341" s="43"/>
      <c r="F341" s="44"/>
      <c r="G341" s="42"/>
      <c r="H341" s="75"/>
      <c r="I341" s="42"/>
      <c r="J341" s="45"/>
    </row>
    <row r="342" spans="1:10" s="46" customFormat="1" ht="21" x14ac:dyDescent="0.45">
      <c r="A342" s="41"/>
      <c r="B342" s="62"/>
      <c r="C342" s="43"/>
      <c r="D342" s="42"/>
      <c r="E342" s="43"/>
      <c r="F342" s="44"/>
      <c r="G342" s="42"/>
      <c r="H342" s="75"/>
      <c r="I342" s="42"/>
      <c r="J342" s="45"/>
    </row>
    <row r="343" spans="1:10" s="46" customFormat="1" ht="21" x14ac:dyDescent="0.45">
      <c r="A343" s="41"/>
      <c r="B343" s="62"/>
      <c r="C343" s="43"/>
      <c r="D343" s="42"/>
      <c r="E343" s="43"/>
      <c r="F343" s="44"/>
      <c r="G343" s="42"/>
      <c r="H343" s="75"/>
      <c r="I343" s="42"/>
      <c r="J343" s="45"/>
    </row>
    <row r="344" spans="1:10" s="46" customFormat="1" ht="21" x14ac:dyDescent="0.45">
      <c r="A344" s="41"/>
      <c r="B344" s="62"/>
      <c r="C344" s="43"/>
      <c r="D344" s="42"/>
      <c r="E344" s="43"/>
      <c r="F344" s="44"/>
      <c r="G344" s="42"/>
      <c r="H344" s="75"/>
      <c r="I344" s="42"/>
      <c r="J344" s="45"/>
    </row>
    <row r="345" spans="1:10" s="46" customFormat="1" ht="21" x14ac:dyDescent="0.45">
      <c r="A345" s="41"/>
      <c r="B345" s="62"/>
      <c r="C345" s="43"/>
      <c r="D345" s="42"/>
      <c r="E345" s="43"/>
      <c r="F345" s="44"/>
      <c r="G345" s="42"/>
      <c r="H345" s="75"/>
      <c r="I345" s="42"/>
      <c r="J345" s="45"/>
    </row>
    <row r="346" spans="1:10" s="46" customFormat="1" ht="21" x14ac:dyDescent="0.45">
      <c r="A346" s="41"/>
      <c r="B346" s="62"/>
      <c r="C346" s="43"/>
      <c r="D346" s="42"/>
      <c r="E346" s="43"/>
      <c r="F346" s="44"/>
      <c r="G346" s="42"/>
      <c r="H346" s="75"/>
      <c r="I346" s="42"/>
      <c r="J346" s="45"/>
    </row>
    <row r="347" spans="1:10" s="46" customFormat="1" ht="21" x14ac:dyDescent="0.45">
      <c r="A347" s="41"/>
      <c r="B347" s="62"/>
      <c r="C347" s="43"/>
      <c r="D347" s="42"/>
      <c r="E347" s="43"/>
      <c r="F347" s="44"/>
      <c r="G347" s="42"/>
      <c r="H347" s="75"/>
      <c r="I347" s="42"/>
      <c r="J347" s="45"/>
    </row>
    <row r="348" spans="1:10" s="46" customFormat="1" ht="21" x14ac:dyDescent="0.45">
      <c r="A348" s="41"/>
      <c r="B348" s="62"/>
      <c r="C348" s="43"/>
      <c r="D348" s="42"/>
      <c r="E348" s="43"/>
      <c r="F348" s="44"/>
      <c r="G348" s="42"/>
      <c r="H348" s="75"/>
      <c r="I348" s="42"/>
      <c r="J348" s="45"/>
    </row>
    <row r="349" spans="1:10" s="46" customFormat="1" ht="21" x14ac:dyDescent="0.45">
      <c r="A349" s="41"/>
      <c r="B349" s="62"/>
      <c r="C349" s="43"/>
      <c r="D349" s="42"/>
      <c r="E349" s="43"/>
      <c r="F349" s="44"/>
      <c r="G349" s="42"/>
      <c r="H349" s="75"/>
      <c r="I349" s="42"/>
      <c r="J349" s="45"/>
    </row>
    <row r="350" spans="1:10" s="46" customFormat="1" ht="21" x14ac:dyDescent="0.45">
      <c r="A350" s="41"/>
      <c r="B350" s="62"/>
      <c r="C350" s="43"/>
      <c r="D350" s="42"/>
      <c r="E350" s="43"/>
      <c r="F350" s="44"/>
      <c r="G350" s="42"/>
      <c r="H350" s="75"/>
      <c r="I350" s="42"/>
      <c r="J350" s="45"/>
    </row>
    <row r="351" spans="1:10" s="46" customFormat="1" ht="21" x14ac:dyDescent="0.45">
      <c r="A351" s="41"/>
      <c r="B351" s="62"/>
      <c r="C351" s="43"/>
      <c r="D351" s="42"/>
      <c r="E351" s="43"/>
      <c r="F351" s="44"/>
      <c r="G351" s="42"/>
      <c r="H351" s="75"/>
      <c r="I351" s="42"/>
      <c r="J351" s="45"/>
    </row>
    <row r="352" spans="1:10" s="46" customFormat="1" ht="21" x14ac:dyDescent="0.45">
      <c r="A352" s="41"/>
      <c r="B352" s="62"/>
      <c r="C352" s="43"/>
      <c r="D352" s="42"/>
      <c r="E352" s="43"/>
      <c r="F352" s="44"/>
      <c r="G352" s="42"/>
      <c r="H352" s="75"/>
      <c r="I352" s="42"/>
      <c r="J352" s="45"/>
    </row>
  </sheetData>
  <mergeCells count="61">
    <mergeCell ref="A253:B253"/>
    <mergeCell ref="A254:B254"/>
    <mergeCell ref="A252:B252"/>
    <mergeCell ref="A256:B256"/>
    <mergeCell ref="A14:B14"/>
    <mergeCell ref="A245:G245"/>
    <mergeCell ref="A209:B209"/>
    <mergeCell ref="A211:B211"/>
    <mergeCell ref="A212:B212"/>
    <mergeCell ref="A6:B6"/>
    <mergeCell ref="A7:B7"/>
    <mergeCell ref="A8:B8"/>
    <mergeCell ref="A12:B12"/>
    <mergeCell ref="A13:B13"/>
    <mergeCell ref="A1:J1"/>
    <mergeCell ref="A5:G5"/>
    <mergeCell ref="A2:B4"/>
    <mergeCell ref="C3:D3"/>
    <mergeCell ref="E3:G3"/>
    <mergeCell ref="H34:H38"/>
    <mergeCell ref="H65:H68"/>
    <mergeCell ref="A104:B104"/>
    <mergeCell ref="A105:B105"/>
    <mergeCell ref="A106:B106"/>
    <mergeCell ref="A103:B103"/>
    <mergeCell ref="A102:G102"/>
    <mergeCell ref="A16:B16"/>
    <mergeCell ref="A24:B24"/>
    <mergeCell ref="A25:B25"/>
    <mergeCell ref="A40:B40"/>
    <mergeCell ref="A64:B64"/>
    <mergeCell ref="A110:B110"/>
    <mergeCell ref="A114:B114"/>
    <mergeCell ref="A115:B115"/>
    <mergeCell ref="A141:B141"/>
    <mergeCell ref="A142:B142"/>
    <mergeCell ref="A111:B111"/>
    <mergeCell ref="A112:B112"/>
    <mergeCell ref="A143:B143"/>
    <mergeCell ref="A144:B144"/>
    <mergeCell ref="A150:B150"/>
    <mergeCell ref="A151:B151"/>
    <mergeCell ref="A161:B161"/>
    <mergeCell ref="A159:G159"/>
    <mergeCell ref="A162:B162"/>
    <mergeCell ref="A160:B160"/>
    <mergeCell ref="A165:B165"/>
    <mergeCell ref="A164:B164"/>
    <mergeCell ref="A168:B168"/>
    <mergeCell ref="A169:B169"/>
    <mergeCell ref="A204:B204"/>
    <mergeCell ref="A205:B205"/>
    <mergeCell ref="A203:B203"/>
    <mergeCell ref="A208:B208"/>
    <mergeCell ref="A207:B207"/>
    <mergeCell ref="A202:G202"/>
    <mergeCell ref="A281:B281"/>
    <mergeCell ref="A282:B282"/>
    <mergeCell ref="A326:J326"/>
    <mergeCell ref="A327:J327"/>
    <mergeCell ref="A328:J328"/>
  </mergeCells>
  <printOptions horizontalCentered="1"/>
  <pageMargins left="0.19685039370078741" right="0.39370078740157483" top="0.94488188976377963" bottom="0.39370078740157483" header="0.31496062992125984" footer="0.39370078740157483"/>
  <pageSetup scale="68" orientation="landscape" r:id="rId1"/>
  <rowBreaks count="10" manualBreakCount="10">
    <brk id="31" max="9" man="1"/>
    <brk id="62" max="9" man="1"/>
    <brk id="90" max="9" man="1"/>
    <brk id="123" max="9" man="1"/>
    <brk id="154" max="9" man="1"/>
    <brk id="186" max="9" man="1"/>
    <brk id="218" max="9" man="1"/>
    <brk id="244" max="9" man="1"/>
    <brk id="270" max="9" man="1"/>
    <brk id="298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0"/>
  <sheetViews>
    <sheetView tabSelected="1" view="pageBreakPreview" topLeftCell="A373" zoomScale="90" zoomScaleNormal="70" zoomScaleSheetLayoutView="90" workbookViewId="0">
      <selection activeCell="N380" sqref="N380"/>
    </sheetView>
  </sheetViews>
  <sheetFormatPr defaultColWidth="9" defaultRowHeight="23.25" x14ac:dyDescent="0.2"/>
  <cols>
    <col min="1" max="1" width="7.625" style="163" customWidth="1"/>
    <col min="2" max="2" width="18.375" style="163" customWidth="1"/>
    <col min="3" max="3" width="8.625" style="163" customWidth="1"/>
    <col min="4" max="4" width="9.25" style="163" customWidth="1"/>
    <col min="5" max="5" width="3.375" style="163" customWidth="1"/>
    <col min="6" max="6" width="7.625" style="163" customWidth="1"/>
    <col min="7" max="7" width="7" style="164" bestFit="1" customWidth="1"/>
    <col min="8" max="9" width="21.375" style="164" customWidth="1"/>
    <col min="10" max="10" width="22.875" style="165" customWidth="1"/>
    <col min="11" max="11" width="12.625" style="165" customWidth="1"/>
    <col min="12" max="12" width="12" style="165" customWidth="1"/>
    <col min="13" max="13" width="11.5" style="165" customWidth="1"/>
    <col min="14" max="14" width="12.125" style="166" customWidth="1"/>
    <col min="15" max="15" width="11.125" style="167" bestFit="1" customWidth="1"/>
    <col min="16" max="16384" width="9" style="167"/>
  </cols>
  <sheetData>
    <row r="1" spans="1:15" s="90" customFormat="1" ht="26.25" x14ac:dyDescent="0.2">
      <c r="A1" s="670" t="s">
        <v>646</v>
      </c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</row>
    <row r="2" spans="1:15" s="168" customFormat="1" ht="26.25" x14ac:dyDescent="0.2">
      <c r="A2" s="91"/>
      <c r="B2" s="92"/>
      <c r="C2" s="92"/>
      <c r="D2" s="92"/>
      <c r="E2" s="93"/>
      <c r="F2" s="92"/>
      <c r="G2" s="94"/>
      <c r="H2" s="94"/>
      <c r="I2" s="94"/>
      <c r="J2" s="95"/>
      <c r="K2" s="606" t="s">
        <v>117</v>
      </c>
      <c r="L2" s="607"/>
      <c r="M2" s="607"/>
      <c r="N2" s="608"/>
    </row>
    <row r="3" spans="1:15" s="169" customFormat="1" ht="26.25" x14ac:dyDescent="0.2">
      <c r="A3" s="603" t="s">
        <v>645</v>
      </c>
      <c r="B3" s="604"/>
      <c r="C3" s="604"/>
      <c r="D3" s="604"/>
      <c r="E3" s="604"/>
      <c r="F3" s="604"/>
      <c r="G3" s="604"/>
      <c r="H3" s="604"/>
      <c r="I3" s="604"/>
      <c r="J3" s="605"/>
      <c r="K3" s="96" t="s">
        <v>115</v>
      </c>
      <c r="L3" s="96" t="s">
        <v>115</v>
      </c>
      <c r="M3" s="96" t="s">
        <v>115</v>
      </c>
      <c r="N3" s="609" t="s">
        <v>97</v>
      </c>
    </row>
    <row r="4" spans="1:15" s="168" customFormat="1" ht="26.25" x14ac:dyDescent="0.2">
      <c r="A4" s="378"/>
      <c r="B4" s="97"/>
      <c r="C4" s="97"/>
      <c r="D4" s="97"/>
      <c r="E4" s="98"/>
      <c r="F4" s="97"/>
      <c r="G4" s="99"/>
      <c r="H4" s="99"/>
      <c r="I4" s="99"/>
      <c r="J4" s="100"/>
      <c r="K4" s="100" t="s">
        <v>116</v>
      </c>
      <c r="L4" s="100" t="s">
        <v>96</v>
      </c>
      <c r="M4" s="100" t="s">
        <v>142</v>
      </c>
      <c r="N4" s="610"/>
    </row>
    <row r="5" spans="1:15" s="173" customFormat="1" ht="26.25" x14ac:dyDescent="0.2">
      <c r="A5" s="486" t="s">
        <v>98</v>
      </c>
      <c r="B5" s="170" t="s">
        <v>273</v>
      </c>
      <c r="C5" s="171"/>
      <c r="D5" s="300"/>
      <c r="E5" s="171"/>
      <c r="F5" s="172"/>
      <c r="G5" s="301"/>
      <c r="H5" s="301"/>
      <c r="I5" s="301"/>
      <c r="J5" s="487"/>
      <c r="K5" s="185">
        <f>SUM(K7)</f>
        <v>0</v>
      </c>
      <c r="L5" s="185">
        <f t="shared" ref="L5:N5" si="0">SUM(L7)</f>
        <v>0</v>
      </c>
      <c r="M5" s="185">
        <f t="shared" si="0"/>
        <v>0</v>
      </c>
      <c r="N5" s="185">
        <f t="shared" si="0"/>
        <v>0</v>
      </c>
    </row>
    <row r="6" spans="1:15" s="173" customFormat="1" ht="26.25" x14ac:dyDescent="0.2">
      <c r="A6" s="663" t="s">
        <v>734</v>
      </c>
      <c r="B6" s="664"/>
      <c r="C6" s="664"/>
      <c r="D6" s="664"/>
      <c r="E6" s="664"/>
      <c r="F6" s="664"/>
      <c r="G6" s="664"/>
      <c r="H6" s="664"/>
      <c r="I6" s="664"/>
      <c r="J6" s="665"/>
      <c r="K6" s="490"/>
      <c r="L6" s="491"/>
      <c r="M6" s="491"/>
      <c r="N6" s="490"/>
    </row>
    <row r="7" spans="1:15" s="115" customFormat="1" x14ac:dyDescent="0.2">
      <c r="A7" s="317"/>
      <c r="B7" s="321" t="s">
        <v>644</v>
      </c>
      <c r="C7" s="318" t="s">
        <v>274</v>
      </c>
      <c r="D7" s="319"/>
      <c r="E7" s="320"/>
      <c r="F7" s="318"/>
      <c r="G7" s="321"/>
      <c r="H7" s="321"/>
      <c r="I7" s="321"/>
      <c r="J7" s="322"/>
      <c r="K7" s="323"/>
      <c r="L7" s="323"/>
      <c r="M7" s="323"/>
      <c r="N7" s="323"/>
    </row>
    <row r="8" spans="1:15" s="117" customFormat="1" x14ac:dyDescent="0.2">
      <c r="A8" s="116"/>
      <c r="C8" s="118" t="s">
        <v>102</v>
      </c>
      <c r="D8" s="119" t="s">
        <v>275</v>
      </c>
      <c r="E8" s="120"/>
      <c r="F8" s="121"/>
      <c r="G8" s="122"/>
      <c r="H8" s="122"/>
      <c r="I8" s="122"/>
      <c r="J8" s="123"/>
      <c r="K8" s="191"/>
      <c r="L8" s="191"/>
      <c r="M8" s="191"/>
      <c r="N8" s="191"/>
    </row>
    <row r="9" spans="1:15" s="117" customFormat="1" ht="23.25" customHeight="1" x14ac:dyDescent="0.2">
      <c r="A9" s="116"/>
      <c r="C9" s="118"/>
      <c r="D9" s="118" t="s">
        <v>103</v>
      </c>
      <c r="E9" s="124" t="s">
        <v>276</v>
      </c>
      <c r="F9" s="125"/>
      <c r="G9" s="122"/>
      <c r="H9" s="122"/>
      <c r="I9" s="122"/>
      <c r="J9" s="123"/>
      <c r="K9" s="191"/>
      <c r="L9" s="191"/>
      <c r="M9" s="191"/>
      <c r="N9" s="191"/>
    </row>
    <row r="10" spans="1:15" s="201" customFormat="1" x14ac:dyDescent="0.2">
      <c r="A10" s="204"/>
      <c r="C10" s="205"/>
      <c r="D10" s="205"/>
      <c r="E10" s="206"/>
      <c r="F10" s="206" t="s">
        <v>105</v>
      </c>
      <c r="G10" s="217" t="s">
        <v>402</v>
      </c>
      <c r="H10" s="379" t="s">
        <v>306</v>
      </c>
      <c r="I10" s="379"/>
      <c r="J10" s="208"/>
      <c r="K10" s="192"/>
      <c r="L10" s="192"/>
      <c r="M10" s="192"/>
      <c r="N10" s="324"/>
    </row>
    <row r="11" spans="1:15" s="201" customFormat="1" x14ac:dyDescent="0.2">
      <c r="A11" s="204"/>
      <c r="E11" s="211"/>
      <c r="F11" s="206"/>
      <c r="G11" s="217" t="s">
        <v>403</v>
      </c>
      <c r="H11" s="213" t="s">
        <v>309</v>
      </c>
      <c r="I11" s="213"/>
      <c r="J11" s="208"/>
      <c r="K11" s="192"/>
      <c r="L11" s="192"/>
      <c r="M11" s="192"/>
      <c r="N11" s="324"/>
      <c r="O11" s="214"/>
    </row>
    <row r="12" spans="1:15" s="201" customFormat="1" hidden="1" x14ac:dyDescent="0.2">
      <c r="A12" s="204"/>
      <c r="E12" s="215"/>
      <c r="F12" s="216"/>
      <c r="G12" s="217"/>
      <c r="H12" s="210">
        <v>1</v>
      </c>
      <c r="I12" s="210"/>
      <c r="J12" s="208" t="s">
        <v>17</v>
      </c>
      <c r="K12" s="192"/>
      <c r="L12" s="192"/>
      <c r="M12" s="192"/>
      <c r="N12" s="325"/>
    </row>
    <row r="13" spans="1:15" s="201" customFormat="1" hidden="1" x14ac:dyDescent="0.2">
      <c r="A13" s="204"/>
      <c r="E13" s="215"/>
      <c r="F13" s="216"/>
      <c r="G13" s="217"/>
      <c r="H13" s="210">
        <v>2</v>
      </c>
      <c r="I13" s="210"/>
      <c r="J13" s="208" t="s">
        <v>18</v>
      </c>
      <c r="K13" s="192"/>
      <c r="L13" s="192"/>
      <c r="M13" s="192"/>
      <c r="N13" s="325"/>
    </row>
    <row r="14" spans="1:15" s="201" customFormat="1" hidden="1" x14ac:dyDescent="0.2">
      <c r="A14" s="204"/>
      <c r="E14" s="215"/>
      <c r="F14" s="216"/>
      <c r="G14" s="217"/>
      <c r="H14" s="210">
        <v>3</v>
      </c>
      <c r="I14" s="210"/>
      <c r="J14" s="208" t="s">
        <v>19</v>
      </c>
      <c r="K14" s="192"/>
      <c r="L14" s="192"/>
      <c r="M14" s="192"/>
      <c r="N14" s="325"/>
    </row>
    <row r="15" spans="1:15" s="201" customFormat="1" hidden="1" x14ac:dyDescent="0.2">
      <c r="A15" s="204"/>
      <c r="E15" s="215"/>
      <c r="F15" s="216"/>
      <c r="G15" s="217"/>
      <c r="H15" s="210">
        <v>4</v>
      </c>
      <c r="I15" s="210"/>
      <c r="J15" s="208" t="s">
        <v>20</v>
      </c>
      <c r="K15" s="192"/>
      <c r="L15" s="192"/>
      <c r="M15" s="192"/>
      <c r="N15" s="325"/>
    </row>
    <row r="16" spans="1:15" s="201" customFormat="1" hidden="1" x14ac:dyDescent="0.2">
      <c r="A16" s="204"/>
      <c r="E16" s="215"/>
      <c r="F16" s="216"/>
      <c r="G16" s="217"/>
      <c r="H16" s="210">
        <v>5</v>
      </c>
      <c r="I16" s="210"/>
      <c r="J16" s="208" t="s">
        <v>21</v>
      </c>
      <c r="K16" s="192"/>
      <c r="L16" s="192"/>
      <c r="M16" s="192"/>
      <c r="N16" s="325"/>
    </row>
    <row r="17" spans="1:14" s="201" customFormat="1" hidden="1" x14ac:dyDescent="0.2">
      <c r="A17" s="204"/>
      <c r="E17" s="215"/>
      <c r="F17" s="216"/>
      <c r="G17" s="217"/>
      <c r="H17" s="210">
        <v>6</v>
      </c>
      <c r="I17" s="210"/>
      <c r="J17" s="208" t="s">
        <v>22</v>
      </c>
      <c r="K17" s="192"/>
      <c r="L17" s="192"/>
      <c r="M17" s="192"/>
      <c r="N17" s="325"/>
    </row>
    <row r="18" spans="1:14" s="124" customFormat="1" hidden="1" x14ac:dyDescent="0.2">
      <c r="A18" s="126"/>
      <c r="E18" s="120"/>
      <c r="F18" s="121"/>
      <c r="G18" s="133"/>
      <c r="H18" s="128">
        <v>1</v>
      </c>
      <c r="I18" s="128"/>
      <c r="J18" s="127" t="s">
        <v>31</v>
      </c>
      <c r="K18" s="174"/>
      <c r="L18" s="174"/>
      <c r="M18" s="174"/>
      <c r="N18" s="174"/>
    </row>
    <row r="19" spans="1:14" s="124" customFormat="1" ht="22.5" hidden="1" customHeight="1" x14ac:dyDescent="0.2">
      <c r="A19" s="126"/>
      <c r="F19" s="125"/>
      <c r="G19" s="133"/>
      <c r="H19" s="128">
        <v>2</v>
      </c>
      <c r="I19" s="128"/>
      <c r="J19" s="127" t="s">
        <v>32</v>
      </c>
      <c r="K19" s="174"/>
      <c r="L19" s="174"/>
      <c r="M19" s="174"/>
      <c r="N19" s="174"/>
    </row>
    <row r="20" spans="1:14" s="124" customFormat="1" ht="22.5" hidden="1" customHeight="1" x14ac:dyDescent="0.2">
      <c r="A20" s="126"/>
      <c r="F20" s="125"/>
      <c r="G20" s="133"/>
      <c r="H20" s="128">
        <v>3</v>
      </c>
      <c r="I20" s="128"/>
      <c r="J20" s="127" t="s">
        <v>33</v>
      </c>
      <c r="K20" s="174"/>
      <c r="L20" s="174"/>
      <c r="M20" s="174"/>
      <c r="N20" s="174"/>
    </row>
    <row r="21" spans="1:14" s="124" customFormat="1" ht="22.5" hidden="1" customHeight="1" x14ac:dyDescent="0.2">
      <c r="A21" s="126"/>
      <c r="F21" s="125"/>
      <c r="G21" s="133"/>
      <c r="H21" s="128">
        <v>4</v>
      </c>
      <c r="I21" s="128"/>
      <c r="J21" s="127" t="s">
        <v>34</v>
      </c>
      <c r="K21" s="174"/>
      <c r="L21" s="174"/>
      <c r="M21" s="174"/>
      <c r="N21" s="174"/>
    </row>
    <row r="22" spans="1:14" s="124" customFormat="1" ht="22.5" hidden="1" customHeight="1" x14ac:dyDescent="0.2">
      <c r="A22" s="126"/>
      <c r="F22" s="125"/>
      <c r="G22" s="133"/>
      <c r="H22" s="128">
        <v>5</v>
      </c>
      <c r="I22" s="128"/>
      <c r="J22" s="127" t="s">
        <v>35</v>
      </c>
      <c r="K22" s="174"/>
      <c r="L22" s="174"/>
      <c r="M22" s="174"/>
      <c r="N22" s="174"/>
    </row>
    <row r="23" spans="1:14" s="124" customFormat="1" hidden="1" x14ac:dyDescent="0.2">
      <c r="A23" s="126"/>
      <c r="F23" s="125"/>
      <c r="G23" s="133"/>
      <c r="H23" s="128">
        <v>6</v>
      </c>
      <c r="I23" s="128"/>
      <c r="J23" s="127" t="s">
        <v>36</v>
      </c>
      <c r="K23" s="174"/>
      <c r="L23" s="174"/>
      <c r="M23" s="174"/>
      <c r="N23" s="174"/>
    </row>
    <row r="24" spans="1:14" s="124" customFormat="1" hidden="1" x14ac:dyDescent="0.2">
      <c r="A24" s="126"/>
      <c r="F24" s="125"/>
      <c r="G24" s="133"/>
      <c r="H24" s="128"/>
      <c r="I24" s="128"/>
      <c r="J24" s="127" t="s">
        <v>37</v>
      </c>
      <c r="K24" s="174"/>
      <c r="L24" s="174"/>
      <c r="M24" s="174"/>
      <c r="N24" s="174"/>
    </row>
    <row r="25" spans="1:14" s="124" customFormat="1" x14ac:dyDescent="0.2">
      <c r="A25" s="126"/>
      <c r="F25" s="125"/>
      <c r="G25" s="217" t="s">
        <v>404</v>
      </c>
      <c r="H25" s="315" t="s">
        <v>310</v>
      </c>
      <c r="I25" s="128"/>
      <c r="J25" s="127"/>
      <c r="K25" s="174"/>
      <c r="L25" s="174"/>
      <c r="M25" s="174"/>
      <c r="N25" s="174"/>
    </row>
    <row r="26" spans="1:14" s="124" customFormat="1" x14ac:dyDescent="0.2">
      <c r="A26" s="126"/>
      <c r="F26" s="125"/>
      <c r="G26" s="217" t="s">
        <v>405</v>
      </c>
      <c r="H26" s="315" t="s">
        <v>406</v>
      </c>
      <c r="I26" s="128"/>
      <c r="J26" s="127"/>
      <c r="K26" s="174"/>
      <c r="L26" s="174"/>
      <c r="M26" s="174"/>
      <c r="N26" s="174"/>
    </row>
    <row r="27" spans="1:14" s="124" customFormat="1" x14ac:dyDescent="0.2">
      <c r="A27" s="126"/>
      <c r="F27" s="125"/>
      <c r="G27" s="217" t="s">
        <v>86</v>
      </c>
      <c r="H27" s="315" t="s">
        <v>458</v>
      </c>
      <c r="I27" s="128"/>
      <c r="J27" s="127"/>
      <c r="K27" s="174"/>
      <c r="L27" s="174"/>
      <c r="M27" s="174"/>
      <c r="N27" s="174"/>
    </row>
    <row r="28" spans="1:14" s="124" customFormat="1" x14ac:dyDescent="0.2">
      <c r="A28" s="126"/>
      <c r="C28" s="120" t="s">
        <v>102</v>
      </c>
      <c r="D28" s="124" t="s">
        <v>605</v>
      </c>
      <c r="E28" s="120"/>
      <c r="F28" s="121"/>
      <c r="G28" s="133"/>
      <c r="H28" s="133"/>
      <c r="I28" s="133"/>
      <c r="J28" s="326"/>
      <c r="K28" s="249"/>
      <c r="L28" s="249"/>
      <c r="M28" s="249"/>
      <c r="N28" s="249"/>
    </row>
    <row r="29" spans="1:14" s="201" customFormat="1" ht="24" customHeight="1" x14ac:dyDescent="0.2">
      <c r="A29" s="204"/>
      <c r="C29" s="129"/>
      <c r="D29" s="129" t="s">
        <v>103</v>
      </c>
      <c r="E29" s="135">
        <v>2.1</v>
      </c>
      <c r="F29" s="119" t="s">
        <v>459</v>
      </c>
      <c r="G29" s="136"/>
      <c r="H29" s="136"/>
      <c r="I29" s="136"/>
      <c r="J29" s="208"/>
      <c r="K29" s="192"/>
      <c r="L29" s="192"/>
      <c r="M29" s="192"/>
      <c r="N29" s="192"/>
    </row>
    <row r="30" spans="1:14" s="201" customFormat="1" ht="24" customHeight="1" x14ac:dyDescent="0.2">
      <c r="A30" s="204"/>
      <c r="C30" s="129"/>
      <c r="D30" s="129"/>
      <c r="E30" s="135"/>
      <c r="F30" s="206" t="s">
        <v>105</v>
      </c>
      <c r="G30" s="316" t="s">
        <v>119</v>
      </c>
      <c r="H30" s="213" t="s">
        <v>606</v>
      </c>
      <c r="I30" s="136"/>
      <c r="J30" s="208"/>
      <c r="K30" s="192"/>
      <c r="L30" s="192"/>
      <c r="M30" s="192"/>
      <c r="N30" s="192"/>
    </row>
    <row r="31" spans="1:14" s="201" customFormat="1" x14ac:dyDescent="0.2">
      <c r="A31" s="204"/>
      <c r="C31" s="129"/>
      <c r="D31" s="129"/>
      <c r="E31" s="135"/>
      <c r="G31" s="316" t="s">
        <v>120</v>
      </c>
      <c r="H31" s="213" t="s">
        <v>460</v>
      </c>
      <c r="I31" s="352"/>
      <c r="J31" s="208"/>
      <c r="K31" s="192"/>
      <c r="L31" s="192"/>
      <c r="M31" s="192"/>
      <c r="N31" s="192"/>
    </row>
    <row r="32" spans="1:14" s="201" customFormat="1" x14ac:dyDescent="0.2">
      <c r="A32" s="204"/>
      <c r="C32" s="129"/>
      <c r="D32" s="129"/>
      <c r="E32" s="135"/>
      <c r="F32" s="119"/>
      <c r="G32" s="316" t="s">
        <v>121</v>
      </c>
      <c r="H32" s="213" t="s">
        <v>461</v>
      </c>
      <c r="I32" s="352"/>
      <c r="J32" s="208"/>
      <c r="K32" s="192"/>
      <c r="L32" s="192"/>
      <c r="M32" s="192"/>
      <c r="N32" s="192"/>
    </row>
    <row r="33" spans="1:15" s="201" customFormat="1" x14ac:dyDescent="0.2">
      <c r="A33" s="204"/>
      <c r="C33" s="129"/>
      <c r="D33" s="129"/>
      <c r="E33" s="135"/>
      <c r="F33" s="206"/>
      <c r="G33" s="316" t="s">
        <v>122</v>
      </c>
      <c r="H33" s="213" t="s">
        <v>463</v>
      </c>
      <c r="I33" s="352"/>
      <c r="J33" s="208"/>
      <c r="K33" s="192"/>
      <c r="L33" s="192"/>
      <c r="M33" s="192"/>
      <c r="N33" s="192"/>
    </row>
    <row r="34" spans="1:15" s="201" customFormat="1" x14ac:dyDescent="0.2">
      <c r="A34" s="204"/>
      <c r="C34" s="129"/>
      <c r="D34" s="129"/>
      <c r="E34" s="135"/>
      <c r="F34" s="206"/>
      <c r="G34" s="316" t="s">
        <v>123</v>
      </c>
      <c r="H34" s="213" t="s">
        <v>465</v>
      </c>
      <c r="I34" s="352"/>
      <c r="J34" s="208"/>
      <c r="K34" s="192"/>
      <c r="L34" s="192"/>
      <c r="M34" s="192"/>
      <c r="N34" s="192"/>
    </row>
    <row r="35" spans="1:15" s="201" customFormat="1" x14ac:dyDescent="0.2">
      <c r="A35" s="204"/>
      <c r="C35" s="129"/>
      <c r="D35" s="129"/>
      <c r="E35" s="135"/>
      <c r="F35" s="206"/>
      <c r="G35" s="316" t="s">
        <v>124</v>
      </c>
      <c r="H35" s="213" t="s">
        <v>466</v>
      </c>
      <c r="I35" s="352"/>
      <c r="J35" s="208"/>
      <c r="K35" s="192"/>
      <c r="L35" s="192"/>
      <c r="M35" s="192"/>
      <c r="N35" s="192"/>
    </row>
    <row r="36" spans="1:15" s="124" customFormat="1" x14ac:dyDescent="0.2">
      <c r="A36" s="138"/>
      <c r="B36" s="139"/>
      <c r="C36" s="142" t="s">
        <v>102</v>
      </c>
      <c r="D36" s="139" t="s">
        <v>607</v>
      </c>
      <c r="E36" s="142"/>
      <c r="F36" s="293"/>
      <c r="G36" s="149"/>
      <c r="H36" s="149"/>
      <c r="I36" s="149"/>
      <c r="J36" s="151"/>
      <c r="K36" s="188"/>
      <c r="L36" s="188"/>
      <c r="M36" s="188"/>
      <c r="N36" s="188"/>
    </row>
    <row r="37" spans="1:15" s="129" customFormat="1" x14ac:dyDescent="0.2">
      <c r="A37" s="134"/>
      <c r="D37" s="129" t="s">
        <v>103</v>
      </c>
      <c r="E37" s="135">
        <v>3.1</v>
      </c>
      <c r="F37" s="119" t="s">
        <v>277</v>
      </c>
      <c r="G37" s="136"/>
      <c r="H37" s="136"/>
      <c r="I37" s="136"/>
      <c r="J37" s="137"/>
      <c r="K37" s="189"/>
      <c r="L37" s="189"/>
      <c r="M37" s="189"/>
      <c r="N37" s="189"/>
    </row>
    <row r="38" spans="1:15" s="201" customFormat="1" x14ac:dyDescent="0.2">
      <c r="A38" s="204"/>
      <c r="E38" s="220"/>
      <c r="F38" s="206" t="s">
        <v>105</v>
      </c>
      <c r="G38" s="217" t="s">
        <v>413</v>
      </c>
      <c r="H38" s="379" t="s">
        <v>407</v>
      </c>
      <c r="I38" s="379"/>
      <c r="J38" s="349"/>
      <c r="K38" s="196"/>
      <c r="L38" s="196"/>
      <c r="M38" s="196"/>
      <c r="N38" s="192"/>
    </row>
    <row r="39" spans="1:15" s="201" customFormat="1" hidden="1" x14ac:dyDescent="0.2">
      <c r="A39" s="204"/>
      <c r="E39" s="205"/>
      <c r="F39" s="206"/>
      <c r="G39" s="217"/>
      <c r="H39" s="210"/>
      <c r="I39" s="210"/>
      <c r="J39" s="350"/>
      <c r="K39" s="192"/>
      <c r="L39" s="192"/>
      <c r="M39" s="192"/>
      <c r="N39" s="192"/>
    </row>
    <row r="40" spans="1:15" s="201" customFormat="1" hidden="1" x14ac:dyDescent="0.2">
      <c r="A40" s="204"/>
      <c r="E40" s="205"/>
      <c r="F40" s="206"/>
      <c r="G40" s="217"/>
      <c r="H40" s="210"/>
      <c r="I40" s="210"/>
      <c r="J40" s="350"/>
      <c r="K40" s="192"/>
      <c r="L40" s="192"/>
      <c r="M40" s="192"/>
      <c r="N40" s="192"/>
    </row>
    <row r="41" spans="1:15" s="201" customFormat="1" x14ac:dyDescent="0.2">
      <c r="A41" s="204"/>
      <c r="E41" s="205"/>
      <c r="F41" s="206"/>
      <c r="G41" s="217" t="s">
        <v>416</v>
      </c>
      <c r="H41" s="219" t="s">
        <v>408</v>
      </c>
      <c r="I41" s="219"/>
      <c r="J41" s="350"/>
      <c r="K41" s="192"/>
      <c r="L41" s="192"/>
      <c r="M41" s="192"/>
      <c r="N41" s="192"/>
      <c r="O41" s="214"/>
    </row>
    <row r="42" spans="1:15" s="201" customFormat="1" hidden="1" x14ac:dyDescent="0.2">
      <c r="A42" s="204"/>
      <c r="E42" s="205"/>
      <c r="F42" s="206"/>
      <c r="G42" s="217"/>
      <c r="H42" s="210"/>
      <c r="I42" s="210"/>
      <c r="J42" s="208"/>
      <c r="K42" s="192"/>
      <c r="L42" s="192"/>
      <c r="M42" s="192"/>
      <c r="N42" s="192"/>
    </row>
    <row r="43" spans="1:15" s="201" customFormat="1" hidden="1" x14ac:dyDescent="0.2">
      <c r="A43" s="204"/>
      <c r="E43" s="205"/>
      <c r="F43" s="206"/>
      <c r="G43" s="217"/>
      <c r="H43" s="210"/>
      <c r="I43" s="210"/>
      <c r="J43" s="208"/>
      <c r="K43" s="192"/>
      <c r="L43" s="192"/>
      <c r="M43" s="192"/>
      <c r="N43" s="192"/>
    </row>
    <row r="44" spans="1:15" s="201" customFormat="1" hidden="1" x14ac:dyDescent="0.2">
      <c r="A44" s="204"/>
      <c r="E44" s="205"/>
      <c r="F44" s="206"/>
      <c r="G44" s="217"/>
      <c r="H44" s="210"/>
      <c r="I44" s="210"/>
      <c r="J44" s="208"/>
      <c r="K44" s="192"/>
      <c r="L44" s="192"/>
      <c r="M44" s="192"/>
      <c r="N44" s="192"/>
    </row>
    <row r="45" spans="1:15" s="201" customFormat="1" ht="22.5" hidden="1" x14ac:dyDescent="0.2">
      <c r="A45" s="204"/>
      <c r="F45" s="303"/>
      <c r="G45" s="217"/>
      <c r="H45" s="210"/>
      <c r="I45" s="210"/>
      <c r="J45" s="208"/>
      <c r="K45" s="192"/>
      <c r="L45" s="192"/>
      <c r="M45" s="192"/>
      <c r="N45" s="192"/>
    </row>
    <row r="46" spans="1:15" s="201" customFormat="1" ht="22.5" hidden="1" x14ac:dyDescent="0.2">
      <c r="A46" s="204"/>
      <c r="F46" s="303"/>
      <c r="G46" s="217"/>
      <c r="H46" s="210"/>
      <c r="I46" s="210"/>
      <c r="J46" s="208"/>
      <c r="K46" s="192"/>
      <c r="L46" s="192"/>
      <c r="M46" s="192"/>
      <c r="N46" s="192"/>
    </row>
    <row r="47" spans="1:15" s="201" customFormat="1" ht="22.5" hidden="1" x14ac:dyDescent="0.2">
      <c r="A47" s="204"/>
      <c r="F47" s="303"/>
      <c r="G47" s="217"/>
      <c r="H47" s="210"/>
      <c r="I47" s="210"/>
      <c r="J47" s="208"/>
      <c r="K47" s="192"/>
      <c r="L47" s="192"/>
      <c r="M47" s="192"/>
      <c r="N47" s="192"/>
    </row>
    <row r="48" spans="1:15" s="201" customFormat="1" hidden="1" x14ac:dyDescent="0.2">
      <c r="A48" s="204"/>
      <c r="E48" s="205"/>
      <c r="F48" s="206"/>
      <c r="G48" s="217"/>
      <c r="H48" s="219"/>
      <c r="I48" s="219"/>
      <c r="J48" s="208" t="s">
        <v>53</v>
      </c>
      <c r="K48" s="192"/>
      <c r="L48" s="192"/>
      <c r="M48" s="192"/>
      <c r="N48" s="192"/>
    </row>
    <row r="49" spans="1:14" s="201" customFormat="1" hidden="1" x14ac:dyDescent="0.2">
      <c r="A49" s="204"/>
      <c r="E49" s="205"/>
      <c r="F49" s="206"/>
      <c r="G49" s="217"/>
      <c r="H49" s="219"/>
      <c r="I49" s="219"/>
      <c r="J49" s="208" t="s">
        <v>54</v>
      </c>
      <c r="K49" s="192"/>
      <c r="L49" s="192"/>
      <c r="M49" s="192"/>
      <c r="N49" s="192"/>
    </row>
    <row r="50" spans="1:14" s="201" customFormat="1" hidden="1" x14ac:dyDescent="0.2">
      <c r="A50" s="204"/>
      <c r="E50" s="205"/>
      <c r="F50" s="206"/>
      <c r="G50" s="217"/>
      <c r="H50" s="219">
        <v>1</v>
      </c>
      <c r="I50" s="219"/>
      <c r="J50" s="208" t="s">
        <v>56</v>
      </c>
      <c r="K50" s="192"/>
      <c r="L50" s="192"/>
      <c r="M50" s="192"/>
      <c r="N50" s="192"/>
    </row>
    <row r="51" spans="1:14" s="201" customFormat="1" hidden="1" x14ac:dyDescent="0.2">
      <c r="A51" s="204"/>
      <c r="E51" s="205"/>
      <c r="F51" s="206"/>
      <c r="G51" s="217"/>
      <c r="H51" s="219">
        <v>2</v>
      </c>
      <c r="I51" s="219"/>
      <c r="J51" s="208" t="s">
        <v>57</v>
      </c>
      <c r="K51" s="192"/>
      <c r="L51" s="192"/>
      <c r="M51" s="192"/>
      <c r="N51" s="192"/>
    </row>
    <row r="52" spans="1:14" s="201" customFormat="1" x14ac:dyDescent="0.2">
      <c r="A52" s="204"/>
      <c r="E52" s="205"/>
      <c r="F52" s="206"/>
      <c r="G52" s="217" t="s">
        <v>247</v>
      </c>
      <c r="H52" s="219" t="s">
        <v>467</v>
      </c>
      <c r="I52" s="219"/>
      <c r="J52" s="208"/>
      <c r="K52" s="192"/>
      <c r="L52" s="192"/>
      <c r="M52" s="192"/>
      <c r="N52" s="192"/>
    </row>
    <row r="53" spans="1:14" s="201" customFormat="1" x14ac:dyDescent="0.2">
      <c r="A53" s="222"/>
      <c r="B53" s="223"/>
      <c r="C53" s="223"/>
      <c r="D53" s="223"/>
      <c r="E53" s="245"/>
      <c r="F53" s="224"/>
      <c r="G53" s="225" t="s">
        <v>470</v>
      </c>
      <c r="H53" s="246" t="s">
        <v>468</v>
      </c>
      <c r="I53" s="246"/>
      <c r="J53" s="227"/>
      <c r="K53" s="195"/>
      <c r="L53" s="195"/>
      <c r="M53" s="195"/>
      <c r="N53" s="195"/>
    </row>
    <row r="54" spans="1:14" s="124" customFormat="1" x14ac:dyDescent="0.2">
      <c r="A54" s="138"/>
      <c r="B54" s="139"/>
      <c r="C54" s="142" t="s">
        <v>102</v>
      </c>
      <c r="D54" s="139" t="s">
        <v>608</v>
      </c>
      <c r="E54" s="142"/>
      <c r="F54" s="293"/>
      <c r="G54" s="149"/>
      <c r="H54" s="149"/>
      <c r="I54" s="149"/>
      <c r="J54" s="143"/>
      <c r="K54" s="199"/>
      <c r="L54" s="199"/>
      <c r="M54" s="199"/>
      <c r="N54" s="199"/>
    </row>
    <row r="55" spans="1:14" s="124" customFormat="1" x14ac:dyDescent="0.2">
      <c r="A55" s="126"/>
      <c r="C55" s="120"/>
      <c r="D55" s="129" t="s">
        <v>103</v>
      </c>
      <c r="E55" s="135">
        <v>4.0999999999999996</v>
      </c>
      <c r="F55" s="125" t="s">
        <v>411</v>
      </c>
      <c r="G55" s="133"/>
      <c r="H55" s="133"/>
      <c r="I55" s="133"/>
      <c r="J55" s="326"/>
      <c r="K55" s="249"/>
      <c r="L55" s="249"/>
      <c r="M55" s="249"/>
      <c r="N55" s="249"/>
    </row>
    <row r="56" spans="1:14" s="201" customFormat="1" x14ac:dyDescent="0.2">
      <c r="A56" s="204"/>
      <c r="C56" s="129"/>
      <c r="D56" s="129"/>
      <c r="E56" s="135"/>
      <c r="F56" s="206" t="s">
        <v>105</v>
      </c>
      <c r="G56" s="316" t="s">
        <v>424</v>
      </c>
      <c r="H56" s="213" t="s">
        <v>412</v>
      </c>
      <c r="I56" s="136"/>
      <c r="J56" s="208"/>
      <c r="K56" s="192"/>
      <c r="L56" s="192"/>
      <c r="M56" s="192"/>
      <c r="N56" s="192"/>
    </row>
    <row r="57" spans="1:14" s="201" customFormat="1" x14ac:dyDescent="0.2">
      <c r="A57" s="204"/>
      <c r="C57" s="129"/>
      <c r="D57" s="129"/>
      <c r="E57" s="135"/>
      <c r="F57" s="206"/>
      <c r="G57" s="316"/>
      <c r="H57" s="213" t="s">
        <v>414</v>
      </c>
      <c r="I57" s="136"/>
      <c r="J57" s="208"/>
      <c r="K57" s="192"/>
      <c r="L57" s="192"/>
      <c r="M57" s="192"/>
      <c r="N57" s="192"/>
    </row>
    <row r="58" spans="1:14" s="201" customFormat="1" x14ac:dyDescent="0.2">
      <c r="A58" s="204"/>
      <c r="C58" s="129"/>
      <c r="D58" s="129"/>
      <c r="E58" s="135"/>
      <c r="F58" s="206"/>
      <c r="G58" s="316"/>
      <c r="H58" s="213" t="s">
        <v>415</v>
      </c>
      <c r="I58" s="136"/>
      <c r="J58" s="208"/>
      <c r="K58" s="192"/>
      <c r="L58" s="192"/>
      <c r="M58" s="192"/>
      <c r="N58" s="192"/>
    </row>
    <row r="59" spans="1:14" s="201" customFormat="1" x14ac:dyDescent="0.2">
      <c r="A59" s="204"/>
      <c r="C59" s="129"/>
      <c r="D59" s="129"/>
      <c r="E59" s="135"/>
      <c r="F59" s="206"/>
      <c r="G59" s="316" t="s">
        <v>570</v>
      </c>
      <c r="H59" s="213" t="s">
        <v>469</v>
      </c>
      <c r="I59" s="352"/>
      <c r="J59" s="208"/>
      <c r="K59" s="192"/>
      <c r="L59" s="192"/>
      <c r="M59" s="192"/>
      <c r="N59" s="192"/>
    </row>
    <row r="60" spans="1:14" s="201" customFormat="1" x14ac:dyDescent="0.2">
      <c r="A60" s="204"/>
      <c r="C60" s="129"/>
      <c r="D60" s="129"/>
      <c r="E60" s="135"/>
      <c r="F60" s="206"/>
      <c r="G60" s="316" t="s">
        <v>571</v>
      </c>
      <c r="H60" s="213" t="s">
        <v>471</v>
      </c>
      <c r="I60" s="352"/>
      <c r="J60" s="208"/>
      <c r="K60" s="192"/>
      <c r="L60" s="192"/>
      <c r="M60" s="192"/>
      <c r="N60" s="192"/>
    </row>
    <row r="61" spans="1:14" s="201" customFormat="1" x14ac:dyDescent="0.2">
      <c r="A61" s="204"/>
      <c r="C61" s="129"/>
      <c r="D61" s="129"/>
      <c r="E61" s="135"/>
      <c r="F61" s="206"/>
      <c r="G61" s="316" t="s">
        <v>572</v>
      </c>
      <c r="H61" s="213" t="s">
        <v>472</v>
      </c>
      <c r="I61" s="352"/>
      <c r="J61" s="208"/>
      <c r="K61" s="192"/>
      <c r="L61" s="192"/>
      <c r="M61" s="192"/>
      <c r="N61" s="192"/>
    </row>
    <row r="62" spans="1:14" s="201" customFormat="1" x14ac:dyDescent="0.2">
      <c r="A62" s="294"/>
      <c r="B62" s="295"/>
      <c r="C62" s="296"/>
      <c r="D62" s="296" t="s">
        <v>103</v>
      </c>
      <c r="E62" s="297">
        <v>4.2</v>
      </c>
      <c r="F62" s="110" t="s">
        <v>473</v>
      </c>
      <c r="G62" s="113"/>
      <c r="H62" s="113"/>
      <c r="I62" s="113"/>
      <c r="J62" s="275"/>
      <c r="K62" s="276"/>
      <c r="L62" s="276"/>
      <c r="M62" s="276"/>
      <c r="N62" s="276"/>
    </row>
    <row r="63" spans="1:14" s="201" customFormat="1" x14ac:dyDescent="0.2">
      <c r="A63" s="204"/>
      <c r="C63" s="129"/>
      <c r="D63" s="129"/>
      <c r="E63" s="135"/>
      <c r="F63" s="206" t="s">
        <v>105</v>
      </c>
      <c r="G63" s="316" t="s">
        <v>249</v>
      </c>
      <c r="H63" s="213" t="s">
        <v>474</v>
      </c>
      <c r="I63" s="352"/>
      <c r="J63" s="208"/>
      <c r="K63" s="192"/>
      <c r="L63" s="192"/>
      <c r="M63" s="192"/>
      <c r="N63" s="192"/>
    </row>
    <row r="64" spans="1:14" s="201" customFormat="1" x14ac:dyDescent="0.2">
      <c r="A64" s="204"/>
      <c r="F64" s="206"/>
      <c r="G64" s="217" t="s">
        <v>583</v>
      </c>
      <c r="H64" s="360" t="s">
        <v>475</v>
      </c>
      <c r="I64" s="353"/>
      <c r="J64" s="208"/>
      <c r="K64" s="192"/>
      <c r="L64" s="192"/>
      <c r="M64" s="192"/>
      <c r="N64" s="192"/>
    </row>
    <row r="65" spans="1:14" s="201" customFormat="1" x14ac:dyDescent="0.2">
      <c r="A65" s="204"/>
      <c r="F65" s="206"/>
      <c r="G65" s="217" t="s">
        <v>584</v>
      </c>
      <c r="H65" s="360" t="s">
        <v>476</v>
      </c>
      <c r="I65" s="353"/>
      <c r="J65" s="208"/>
      <c r="K65" s="192"/>
      <c r="L65" s="192"/>
      <c r="M65" s="192"/>
      <c r="N65" s="192"/>
    </row>
    <row r="66" spans="1:14" s="201" customFormat="1" x14ac:dyDescent="0.2">
      <c r="A66" s="294"/>
      <c r="B66" s="295"/>
      <c r="C66" s="296"/>
      <c r="D66" s="296" t="s">
        <v>103</v>
      </c>
      <c r="E66" s="297">
        <v>4.3</v>
      </c>
      <c r="F66" s="110" t="s">
        <v>278</v>
      </c>
      <c r="G66" s="113"/>
      <c r="H66" s="113"/>
      <c r="I66" s="113"/>
      <c r="J66" s="275"/>
      <c r="K66" s="276"/>
      <c r="L66" s="276"/>
      <c r="M66" s="276"/>
      <c r="N66" s="276"/>
    </row>
    <row r="67" spans="1:14" s="201" customFormat="1" x14ac:dyDescent="0.2">
      <c r="A67" s="204"/>
      <c r="C67" s="129"/>
      <c r="D67" s="129"/>
      <c r="E67" s="135"/>
      <c r="F67" s="206" t="s">
        <v>105</v>
      </c>
      <c r="G67" s="316" t="s">
        <v>609</v>
      </c>
      <c r="H67" s="213" t="s">
        <v>313</v>
      </c>
      <c r="I67" s="136"/>
      <c r="J67" s="208"/>
      <c r="K67" s="192"/>
      <c r="L67" s="192"/>
      <c r="M67" s="192"/>
      <c r="N67" s="192"/>
    </row>
    <row r="68" spans="1:14" s="201" customFormat="1" x14ac:dyDescent="0.2">
      <c r="A68" s="204"/>
      <c r="C68" s="129"/>
      <c r="D68" s="129"/>
      <c r="E68" s="135"/>
      <c r="F68" s="119"/>
      <c r="G68" s="316" t="s">
        <v>610</v>
      </c>
      <c r="H68" s="213" t="s">
        <v>314</v>
      </c>
      <c r="I68" s="136"/>
      <c r="J68" s="208"/>
      <c r="K68" s="192"/>
      <c r="L68" s="192"/>
      <c r="M68" s="192"/>
      <c r="N68" s="192"/>
    </row>
    <row r="69" spans="1:14" s="201" customFormat="1" x14ac:dyDescent="0.2">
      <c r="A69" s="204"/>
      <c r="C69" s="129"/>
      <c r="D69" s="129"/>
      <c r="E69" s="135"/>
      <c r="F69" s="119"/>
      <c r="G69" s="316" t="s">
        <v>611</v>
      </c>
      <c r="H69" s="213" t="s">
        <v>315</v>
      </c>
      <c r="I69" s="136"/>
      <c r="J69" s="208"/>
      <c r="K69" s="192"/>
      <c r="L69" s="192"/>
      <c r="M69" s="192"/>
      <c r="N69" s="192"/>
    </row>
    <row r="70" spans="1:14" s="201" customFormat="1" x14ac:dyDescent="0.2">
      <c r="A70" s="204"/>
      <c r="F70" s="206"/>
      <c r="G70" s="217"/>
      <c r="H70" s="360" t="s">
        <v>316</v>
      </c>
      <c r="I70" s="360"/>
      <c r="J70" s="208"/>
      <c r="K70" s="192"/>
      <c r="L70" s="192"/>
      <c r="M70" s="192"/>
      <c r="N70" s="192"/>
    </row>
    <row r="71" spans="1:14" s="201" customFormat="1" x14ac:dyDescent="0.2">
      <c r="A71" s="204"/>
      <c r="F71" s="206"/>
      <c r="G71" s="217" t="s">
        <v>612</v>
      </c>
      <c r="H71" s="360" t="s">
        <v>477</v>
      </c>
      <c r="I71" s="353"/>
      <c r="J71" s="208"/>
      <c r="K71" s="192"/>
      <c r="L71" s="192"/>
      <c r="M71" s="192"/>
      <c r="N71" s="192"/>
    </row>
    <row r="72" spans="1:14" s="201" customFormat="1" x14ac:dyDescent="0.2">
      <c r="A72" s="204"/>
      <c r="F72" s="206"/>
      <c r="G72" s="217"/>
      <c r="H72" s="360" t="s">
        <v>478</v>
      </c>
      <c r="I72" s="353"/>
      <c r="J72" s="208"/>
      <c r="K72" s="192"/>
      <c r="L72" s="192"/>
      <c r="M72" s="192"/>
      <c r="N72" s="192"/>
    </row>
    <row r="73" spans="1:14" s="201" customFormat="1" x14ac:dyDescent="0.2">
      <c r="A73" s="204"/>
      <c r="F73" s="206"/>
      <c r="G73" s="217" t="s">
        <v>613</v>
      </c>
      <c r="H73" s="360" t="s">
        <v>479</v>
      </c>
      <c r="I73" s="353"/>
      <c r="J73" s="208"/>
      <c r="K73" s="192"/>
      <c r="L73" s="192"/>
      <c r="M73" s="192"/>
      <c r="N73" s="192"/>
    </row>
    <row r="74" spans="1:14" s="201" customFormat="1" x14ac:dyDescent="0.2">
      <c r="A74" s="204"/>
      <c r="D74" s="296" t="s">
        <v>103</v>
      </c>
      <c r="E74" s="297">
        <v>4.4000000000000004</v>
      </c>
      <c r="F74" s="125" t="s">
        <v>745</v>
      </c>
      <c r="G74" s="217"/>
      <c r="H74" s="360"/>
      <c r="I74" s="353"/>
      <c r="J74" s="208"/>
      <c r="K74" s="192"/>
      <c r="L74" s="192"/>
      <c r="M74" s="192"/>
      <c r="N74" s="192"/>
    </row>
    <row r="75" spans="1:14" s="201" customFormat="1" x14ac:dyDescent="0.2">
      <c r="A75" s="222"/>
      <c r="B75" s="223"/>
      <c r="C75" s="223"/>
      <c r="D75" s="223"/>
      <c r="E75" s="223"/>
      <c r="F75" s="224" t="s">
        <v>105</v>
      </c>
      <c r="G75" s="225" t="s">
        <v>737</v>
      </c>
      <c r="H75" s="226" t="s">
        <v>738</v>
      </c>
      <c r="I75" s="529"/>
      <c r="J75" s="227"/>
      <c r="K75" s="195"/>
      <c r="L75" s="195"/>
      <c r="M75" s="195"/>
      <c r="N75" s="195"/>
    </row>
    <row r="76" spans="1:14" s="124" customFormat="1" x14ac:dyDescent="0.2">
      <c r="A76" s="138"/>
      <c r="B76" s="139"/>
      <c r="C76" s="142" t="s">
        <v>102</v>
      </c>
      <c r="D76" s="139" t="s">
        <v>614</v>
      </c>
      <c r="E76" s="142"/>
      <c r="F76" s="293"/>
      <c r="G76" s="149"/>
      <c r="H76" s="149"/>
      <c r="I76" s="149"/>
      <c r="J76" s="143"/>
      <c r="K76" s="199"/>
      <c r="L76" s="199"/>
      <c r="M76" s="199"/>
      <c r="N76" s="199"/>
    </row>
    <row r="77" spans="1:14" s="201" customFormat="1" ht="24" customHeight="1" x14ac:dyDescent="0.2">
      <c r="A77" s="204"/>
      <c r="C77" s="129"/>
      <c r="D77" s="129" t="s">
        <v>103</v>
      </c>
      <c r="E77" s="135">
        <v>5.0999999999999996</v>
      </c>
      <c r="F77" s="119" t="s">
        <v>279</v>
      </c>
      <c r="G77" s="136"/>
      <c r="H77" s="136"/>
      <c r="I77" s="136"/>
      <c r="J77" s="208"/>
      <c r="K77" s="192"/>
      <c r="L77" s="192"/>
      <c r="M77" s="192"/>
      <c r="N77" s="192"/>
    </row>
    <row r="78" spans="1:14" s="201" customFormat="1" x14ac:dyDescent="0.2">
      <c r="A78" s="204"/>
      <c r="C78" s="129"/>
      <c r="D78" s="129"/>
      <c r="E78" s="135"/>
      <c r="F78" s="206" t="s">
        <v>105</v>
      </c>
      <c r="G78" s="316" t="s">
        <v>428</v>
      </c>
      <c r="H78" s="213" t="s">
        <v>317</v>
      </c>
      <c r="I78" s="352"/>
      <c r="J78" s="208"/>
      <c r="K78" s="192"/>
      <c r="L78" s="192"/>
      <c r="M78" s="192"/>
      <c r="N78" s="192"/>
    </row>
    <row r="79" spans="1:14" s="201" customFormat="1" x14ac:dyDescent="0.2">
      <c r="A79" s="204"/>
      <c r="C79" s="129"/>
      <c r="D79" s="129"/>
      <c r="E79" s="135"/>
      <c r="F79" s="119"/>
      <c r="G79" s="316"/>
      <c r="H79" s="213" t="s">
        <v>421</v>
      </c>
      <c r="I79" s="352"/>
      <c r="J79" s="208"/>
      <c r="K79" s="192"/>
      <c r="L79" s="192"/>
      <c r="M79" s="192"/>
      <c r="N79" s="192"/>
    </row>
    <row r="80" spans="1:14" s="201" customFormat="1" x14ac:dyDescent="0.2">
      <c r="A80" s="294"/>
      <c r="B80" s="295"/>
      <c r="C80" s="296"/>
      <c r="D80" s="296"/>
      <c r="E80" s="297"/>
      <c r="F80" s="110"/>
      <c r="G80" s="393" t="s">
        <v>433</v>
      </c>
      <c r="H80" s="394" t="s">
        <v>422</v>
      </c>
      <c r="I80" s="354"/>
      <c r="J80" s="275"/>
      <c r="K80" s="276"/>
      <c r="L80" s="276"/>
      <c r="M80" s="276"/>
      <c r="N80" s="276"/>
    </row>
    <row r="81" spans="1:14" s="201" customFormat="1" x14ac:dyDescent="0.2">
      <c r="A81" s="204"/>
      <c r="C81" s="129"/>
      <c r="D81" s="129"/>
      <c r="E81" s="135"/>
      <c r="F81" s="119"/>
      <c r="G81" s="316"/>
      <c r="H81" s="213" t="s">
        <v>423</v>
      </c>
      <c r="I81" s="352"/>
      <c r="J81" s="208"/>
      <c r="K81" s="192"/>
      <c r="L81" s="192"/>
      <c r="M81" s="192"/>
      <c r="N81" s="192"/>
    </row>
    <row r="82" spans="1:14" s="201" customFormat="1" ht="24" customHeight="1" x14ac:dyDescent="0.2">
      <c r="A82" s="294"/>
      <c r="B82" s="295"/>
      <c r="C82" s="296"/>
      <c r="D82" s="296" t="s">
        <v>103</v>
      </c>
      <c r="E82" s="297">
        <v>5.2</v>
      </c>
      <c r="F82" s="110" t="s">
        <v>480</v>
      </c>
      <c r="G82" s="113"/>
      <c r="H82" s="113"/>
      <c r="I82" s="113"/>
      <c r="J82" s="275"/>
      <c r="K82" s="276"/>
      <c r="L82" s="276"/>
      <c r="M82" s="276"/>
      <c r="N82" s="276"/>
    </row>
    <row r="83" spans="1:14" s="201" customFormat="1" x14ac:dyDescent="0.2">
      <c r="A83" s="204"/>
      <c r="C83" s="129"/>
      <c r="D83" s="129"/>
      <c r="E83" s="135"/>
      <c r="F83" s="206" t="s">
        <v>105</v>
      </c>
      <c r="G83" s="316" t="s">
        <v>597</v>
      </c>
      <c r="H83" s="213" t="s">
        <v>481</v>
      </c>
      <c r="I83" s="136"/>
      <c r="J83" s="208"/>
      <c r="K83" s="192"/>
      <c r="L83" s="192"/>
      <c r="M83" s="192"/>
      <c r="N83" s="192"/>
    </row>
    <row r="84" spans="1:14" s="201" customFormat="1" ht="24" customHeight="1" x14ac:dyDescent="0.2">
      <c r="A84" s="294"/>
      <c r="B84" s="295"/>
      <c r="C84" s="296"/>
      <c r="D84" s="296" t="s">
        <v>103</v>
      </c>
      <c r="E84" s="297">
        <v>5.3</v>
      </c>
      <c r="F84" s="110" t="s">
        <v>482</v>
      </c>
      <c r="G84" s="113"/>
      <c r="H84" s="113"/>
      <c r="I84" s="113"/>
      <c r="J84" s="275"/>
      <c r="K84" s="276"/>
      <c r="L84" s="276"/>
      <c r="M84" s="276"/>
      <c r="N84" s="276"/>
    </row>
    <row r="85" spans="1:14" s="201" customFormat="1" x14ac:dyDescent="0.2">
      <c r="A85" s="204"/>
      <c r="C85" s="129"/>
      <c r="D85" s="129"/>
      <c r="E85" s="135"/>
      <c r="F85" s="206" t="s">
        <v>105</v>
      </c>
      <c r="G85" s="316" t="s">
        <v>603</v>
      </c>
      <c r="H85" s="213" t="s">
        <v>483</v>
      </c>
      <c r="I85" s="136"/>
      <c r="J85" s="208"/>
      <c r="K85" s="192"/>
      <c r="L85" s="192"/>
      <c r="M85" s="192"/>
      <c r="N85" s="192"/>
    </row>
    <row r="86" spans="1:14" s="201" customFormat="1" x14ac:dyDescent="0.2">
      <c r="A86" s="204"/>
      <c r="C86" s="129"/>
      <c r="D86" s="129"/>
      <c r="E86" s="135"/>
      <c r="F86" s="206"/>
      <c r="G86" s="316" t="s">
        <v>604</v>
      </c>
      <c r="H86" s="213" t="s">
        <v>484</v>
      </c>
      <c r="I86" s="136"/>
      <c r="J86" s="208"/>
      <c r="K86" s="192"/>
      <c r="L86" s="192"/>
      <c r="M86" s="192"/>
      <c r="N86" s="192"/>
    </row>
    <row r="87" spans="1:14" s="201" customFormat="1" x14ac:dyDescent="0.2">
      <c r="A87" s="204"/>
      <c r="C87" s="129"/>
      <c r="D87" s="129"/>
      <c r="E87" s="135"/>
      <c r="F87" s="206"/>
      <c r="G87" s="316" t="s">
        <v>615</v>
      </c>
      <c r="H87" s="213" t="s">
        <v>485</v>
      </c>
      <c r="I87" s="136"/>
      <c r="J87" s="208"/>
      <c r="K87" s="192"/>
      <c r="L87" s="192"/>
      <c r="M87" s="192"/>
      <c r="N87" s="192"/>
    </row>
    <row r="88" spans="1:14" s="201" customFormat="1" ht="24" customHeight="1" x14ac:dyDescent="0.2">
      <c r="A88" s="294"/>
      <c r="B88" s="295"/>
      <c r="C88" s="296"/>
      <c r="D88" s="296" t="s">
        <v>103</v>
      </c>
      <c r="E88" s="297">
        <v>5.4</v>
      </c>
      <c r="F88" s="110" t="s">
        <v>280</v>
      </c>
      <c r="G88" s="113"/>
      <c r="H88" s="113"/>
      <c r="I88" s="113"/>
      <c r="J88" s="275"/>
      <c r="K88" s="276"/>
      <c r="L88" s="276"/>
      <c r="M88" s="276"/>
      <c r="N88" s="276"/>
    </row>
    <row r="89" spans="1:14" s="201" customFormat="1" x14ac:dyDescent="0.2">
      <c r="A89" s="204"/>
      <c r="C89" s="129"/>
      <c r="D89" s="129"/>
      <c r="E89" s="135"/>
      <c r="F89" s="206" t="s">
        <v>105</v>
      </c>
      <c r="G89" s="316" t="s">
        <v>616</v>
      </c>
      <c r="H89" s="213" t="s">
        <v>425</v>
      </c>
      <c r="I89" s="136"/>
      <c r="J89" s="208"/>
      <c r="K89" s="192"/>
      <c r="L89" s="192"/>
      <c r="M89" s="192"/>
      <c r="N89" s="192"/>
    </row>
    <row r="90" spans="1:14" s="201" customFormat="1" x14ac:dyDescent="0.2">
      <c r="A90" s="204"/>
      <c r="C90" s="129"/>
      <c r="D90" s="129"/>
      <c r="E90" s="135"/>
      <c r="F90" s="206"/>
      <c r="G90" s="316"/>
      <c r="H90" s="213" t="s">
        <v>426</v>
      </c>
      <c r="I90" s="136"/>
      <c r="J90" s="208"/>
      <c r="K90" s="192"/>
      <c r="L90" s="192"/>
      <c r="M90" s="192"/>
      <c r="N90" s="192"/>
    </row>
    <row r="91" spans="1:14" s="201" customFormat="1" x14ac:dyDescent="0.2">
      <c r="A91" s="204"/>
      <c r="C91" s="129"/>
      <c r="D91" s="129"/>
      <c r="E91" s="135"/>
      <c r="F91" s="206"/>
      <c r="G91" s="316"/>
      <c r="H91" s="213" t="s">
        <v>427</v>
      </c>
      <c r="I91" s="136"/>
      <c r="J91" s="208"/>
      <c r="K91" s="192"/>
      <c r="L91" s="192"/>
      <c r="M91" s="192"/>
      <c r="N91" s="192"/>
    </row>
    <row r="92" spans="1:14" s="124" customFormat="1" x14ac:dyDescent="0.2">
      <c r="A92" s="138"/>
      <c r="B92" s="139"/>
      <c r="C92" s="142" t="s">
        <v>102</v>
      </c>
      <c r="D92" s="139" t="s">
        <v>617</v>
      </c>
      <c r="E92" s="142"/>
      <c r="F92" s="293"/>
      <c r="G92" s="149"/>
      <c r="H92" s="149"/>
      <c r="I92" s="149"/>
      <c r="J92" s="143"/>
      <c r="K92" s="199"/>
      <c r="L92" s="199"/>
      <c r="M92" s="199"/>
      <c r="N92" s="199"/>
    </row>
    <row r="93" spans="1:14" s="201" customFormat="1" ht="24" customHeight="1" x14ac:dyDescent="0.2">
      <c r="A93" s="204"/>
      <c r="C93" s="129"/>
      <c r="D93" s="129" t="s">
        <v>103</v>
      </c>
      <c r="E93" s="135">
        <v>6.1</v>
      </c>
      <c r="F93" s="119" t="s">
        <v>191</v>
      </c>
      <c r="G93" s="136"/>
      <c r="H93" s="136"/>
      <c r="I93" s="136"/>
      <c r="J93" s="208"/>
      <c r="K93" s="192"/>
      <c r="L93" s="192"/>
      <c r="M93" s="192"/>
      <c r="N93" s="192"/>
    </row>
    <row r="94" spans="1:14" s="201" customFormat="1" x14ac:dyDescent="0.2">
      <c r="A94" s="204"/>
      <c r="C94" s="129"/>
      <c r="D94" s="129"/>
      <c r="E94" s="135"/>
      <c r="F94" s="206" t="s">
        <v>105</v>
      </c>
      <c r="G94" s="316" t="s">
        <v>434</v>
      </c>
      <c r="H94" s="213" t="s">
        <v>397</v>
      </c>
      <c r="I94" s="136"/>
      <c r="J94" s="208"/>
      <c r="K94" s="192"/>
      <c r="L94" s="192"/>
      <c r="M94" s="192"/>
      <c r="N94" s="192"/>
    </row>
    <row r="95" spans="1:14" s="201" customFormat="1" x14ac:dyDescent="0.2">
      <c r="A95" s="204"/>
      <c r="C95" s="129"/>
      <c r="D95" s="129"/>
      <c r="E95" s="135"/>
      <c r="F95" s="206"/>
      <c r="G95" s="316"/>
      <c r="H95" s="213" t="s">
        <v>429</v>
      </c>
      <c r="I95" s="136"/>
      <c r="J95" s="208"/>
      <c r="K95" s="192"/>
      <c r="L95" s="192"/>
      <c r="M95" s="192"/>
      <c r="N95" s="192"/>
    </row>
    <row r="96" spans="1:14" s="201" customFormat="1" x14ac:dyDescent="0.2">
      <c r="A96" s="204"/>
      <c r="C96" s="129"/>
      <c r="D96" s="129"/>
      <c r="E96" s="135"/>
      <c r="F96" s="206"/>
      <c r="G96" s="316"/>
      <c r="H96" s="213" t="s">
        <v>430</v>
      </c>
      <c r="I96" s="136"/>
      <c r="J96" s="208"/>
      <c r="K96" s="192"/>
      <c r="L96" s="192"/>
      <c r="M96" s="192"/>
      <c r="N96" s="192"/>
    </row>
    <row r="97" spans="1:14" s="201" customFormat="1" x14ac:dyDescent="0.2">
      <c r="A97" s="204"/>
      <c r="C97" s="129"/>
      <c r="D97" s="129"/>
      <c r="E97" s="135"/>
      <c r="F97" s="206"/>
      <c r="G97" s="316"/>
      <c r="H97" s="213" t="s">
        <v>431</v>
      </c>
      <c r="I97" s="136"/>
      <c r="J97" s="208"/>
      <c r="K97" s="192"/>
      <c r="L97" s="192"/>
      <c r="M97" s="192"/>
      <c r="N97" s="192"/>
    </row>
    <row r="98" spans="1:14" s="201" customFormat="1" x14ac:dyDescent="0.2">
      <c r="A98" s="204"/>
      <c r="C98" s="129"/>
      <c r="D98" s="129"/>
      <c r="E98" s="135"/>
      <c r="F98" s="206"/>
      <c r="G98" s="316"/>
      <c r="H98" s="213" t="s">
        <v>432</v>
      </c>
      <c r="I98" s="136"/>
      <c r="J98" s="208"/>
      <c r="K98" s="192"/>
      <c r="L98" s="192"/>
      <c r="M98" s="192"/>
      <c r="N98" s="192"/>
    </row>
    <row r="99" spans="1:14" s="201" customFormat="1" x14ac:dyDescent="0.2">
      <c r="A99" s="204"/>
      <c r="C99" s="129"/>
      <c r="D99" s="129"/>
      <c r="E99" s="135"/>
      <c r="F99" s="119"/>
      <c r="G99" s="316" t="s">
        <v>435</v>
      </c>
      <c r="H99" s="213" t="s">
        <v>322</v>
      </c>
      <c r="I99" s="136"/>
      <c r="J99" s="208"/>
      <c r="K99" s="192"/>
      <c r="L99" s="192"/>
      <c r="M99" s="192"/>
      <c r="N99" s="192"/>
    </row>
    <row r="100" spans="1:14" s="201" customFormat="1" x14ac:dyDescent="0.2">
      <c r="A100" s="204"/>
      <c r="C100" s="129"/>
      <c r="D100" s="129"/>
      <c r="E100" s="135"/>
      <c r="F100" s="119"/>
      <c r="G100" s="316"/>
      <c r="H100" s="213" t="s">
        <v>323</v>
      </c>
      <c r="I100" s="136"/>
      <c r="J100" s="208"/>
      <c r="K100" s="192"/>
      <c r="L100" s="192"/>
      <c r="M100" s="192"/>
      <c r="N100" s="192"/>
    </row>
    <row r="101" spans="1:14" s="201" customFormat="1" x14ac:dyDescent="0.2">
      <c r="A101" s="204"/>
      <c r="C101" s="129"/>
      <c r="D101" s="129"/>
      <c r="E101" s="135"/>
      <c r="F101" s="119"/>
      <c r="G101" s="316" t="s">
        <v>491</v>
      </c>
      <c r="H101" s="213" t="s">
        <v>486</v>
      </c>
      <c r="I101" s="352"/>
      <c r="J101" s="208"/>
      <c r="K101" s="192"/>
      <c r="L101" s="192"/>
      <c r="M101" s="192"/>
      <c r="N101" s="192"/>
    </row>
    <row r="102" spans="1:14" s="201" customFormat="1" x14ac:dyDescent="0.2">
      <c r="A102" s="222"/>
      <c r="B102" s="223"/>
      <c r="C102" s="327"/>
      <c r="D102" s="327"/>
      <c r="E102" s="328"/>
      <c r="F102" s="375"/>
      <c r="G102" s="329" t="s">
        <v>492</v>
      </c>
      <c r="H102" s="330" t="s">
        <v>487</v>
      </c>
      <c r="I102" s="355"/>
      <c r="J102" s="227"/>
      <c r="K102" s="195"/>
      <c r="L102" s="195"/>
      <c r="M102" s="195"/>
      <c r="N102" s="192"/>
    </row>
    <row r="103" spans="1:14" s="201" customFormat="1" x14ac:dyDescent="0.2">
      <c r="A103" s="294"/>
      <c r="B103" s="295"/>
      <c r="C103" s="296"/>
      <c r="D103" s="296"/>
      <c r="E103" s="297"/>
      <c r="F103" s="110"/>
      <c r="G103" s="393" t="s">
        <v>618</v>
      </c>
      <c r="H103" s="394" t="s">
        <v>488</v>
      </c>
      <c r="I103" s="354"/>
      <c r="J103" s="275"/>
      <c r="K103" s="276"/>
      <c r="L103" s="276"/>
      <c r="M103" s="276"/>
      <c r="N103" s="192"/>
    </row>
    <row r="104" spans="1:14" s="201" customFormat="1" x14ac:dyDescent="0.2">
      <c r="A104" s="204"/>
      <c r="C104" s="129"/>
      <c r="D104" s="129"/>
      <c r="E104" s="135"/>
      <c r="F104" s="119"/>
      <c r="G104" s="316" t="s">
        <v>619</v>
      </c>
      <c r="H104" s="213" t="s">
        <v>489</v>
      </c>
      <c r="I104" s="352"/>
      <c r="J104" s="208"/>
      <c r="K104" s="192"/>
      <c r="L104" s="192"/>
      <c r="M104" s="192"/>
      <c r="N104" s="192"/>
    </row>
    <row r="105" spans="1:14" s="201" customFormat="1" x14ac:dyDescent="0.2">
      <c r="A105" s="204"/>
      <c r="C105" s="129"/>
      <c r="D105" s="129"/>
      <c r="E105" s="135"/>
      <c r="F105" s="119"/>
      <c r="G105" s="316" t="s">
        <v>620</v>
      </c>
      <c r="H105" s="213" t="s">
        <v>490</v>
      </c>
      <c r="I105" s="352"/>
      <c r="J105" s="208"/>
      <c r="K105" s="192"/>
      <c r="L105" s="192"/>
      <c r="M105" s="192"/>
      <c r="N105" s="192"/>
    </row>
    <row r="106" spans="1:14" s="124" customFormat="1" x14ac:dyDescent="0.2">
      <c r="A106" s="138"/>
      <c r="B106" s="139"/>
      <c r="C106" s="142" t="s">
        <v>102</v>
      </c>
      <c r="D106" s="139" t="s">
        <v>621</v>
      </c>
      <c r="E106" s="142"/>
      <c r="F106" s="293"/>
      <c r="G106" s="149"/>
      <c r="H106" s="149"/>
      <c r="I106" s="149"/>
      <c r="J106" s="143"/>
      <c r="K106" s="199"/>
      <c r="L106" s="199"/>
      <c r="M106" s="199"/>
      <c r="N106" s="199"/>
    </row>
    <row r="107" spans="1:14" s="201" customFormat="1" ht="24" customHeight="1" x14ac:dyDescent="0.2">
      <c r="A107" s="204"/>
      <c r="C107" s="129"/>
      <c r="D107" s="129" t="s">
        <v>103</v>
      </c>
      <c r="E107" s="135">
        <v>7.1</v>
      </c>
      <c r="F107" s="119" t="s">
        <v>281</v>
      </c>
      <c r="G107" s="136"/>
      <c r="H107" s="136"/>
      <c r="I107" s="136"/>
      <c r="J107" s="208"/>
      <c r="K107" s="192"/>
      <c r="L107" s="192"/>
      <c r="M107" s="192"/>
      <c r="N107" s="192"/>
    </row>
    <row r="108" spans="1:14" s="201" customFormat="1" x14ac:dyDescent="0.2">
      <c r="A108" s="204"/>
      <c r="C108" s="129"/>
      <c r="D108" s="129"/>
      <c r="E108" s="135"/>
      <c r="F108" s="206" t="s">
        <v>105</v>
      </c>
      <c r="G108" s="316" t="s">
        <v>622</v>
      </c>
      <c r="H108" s="213" t="s">
        <v>324</v>
      </c>
      <c r="I108" s="352"/>
      <c r="J108" s="208"/>
      <c r="K108" s="192"/>
      <c r="L108" s="192"/>
      <c r="M108" s="192"/>
      <c r="N108" s="192"/>
    </row>
    <row r="109" spans="1:14" s="201" customFormat="1" x14ac:dyDescent="0.2">
      <c r="A109" s="204"/>
      <c r="C109" s="129"/>
      <c r="D109" s="129"/>
      <c r="E109" s="135"/>
      <c r="F109" s="119"/>
      <c r="G109" s="316" t="s">
        <v>623</v>
      </c>
      <c r="H109" s="213" t="s">
        <v>325</v>
      </c>
      <c r="I109" s="352"/>
      <c r="J109" s="208"/>
      <c r="K109" s="192"/>
      <c r="L109" s="192"/>
      <c r="M109" s="192"/>
      <c r="N109" s="192"/>
    </row>
    <row r="110" spans="1:14" s="201" customFormat="1" x14ac:dyDescent="0.2">
      <c r="A110" s="204"/>
      <c r="C110" s="129"/>
      <c r="D110" s="129"/>
      <c r="E110" s="135"/>
      <c r="F110" s="119"/>
      <c r="G110" s="316" t="s">
        <v>462</v>
      </c>
      <c r="H110" s="213" t="s">
        <v>493</v>
      </c>
      <c r="I110" s="352"/>
      <c r="J110" s="208"/>
      <c r="K110" s="192"/>
      <c r="L110" s="192"/>
      <c r="M110" s="192"/>
      <c r="N110" s="192"/>
    </row>
    <row r="111" spans="1:14" s="201" customFormat="1" x14ac:dyDescent="0.2">
      <c r="A111" s="204"/>
      <c r="C111" s="129"/>
      <c r="D111" s="129"/>
      <c r="E111" s="135"/>
      <c r="F111" s="119"/>
      <c r="G111" s="316" t="s">
        <v>464</v>
      </c>
      <c r="H111" s="213" t="s">
        <v>494</v>
      </c>
      <c r="I111" s="352"/>
      <c r="J111" s="208"/>
      <c r="K111" s="192"/>
      <c r="L111" s="192"/>
      <c r="M111" s="192"/>
      <c r="N111" s="192"/>
    </row>
    <row r="112" spans="1:14" s="201" customFormat="1" ht="24" customHeight="1" x14ac:dyDescent="0.2">
      <c r="A112" s="294"/>
      <c r="B112" s="295"/>
      <c r="C112" s="296"/>
      <c r="D112" s="296" t="s">
        <v>103</v>
      </c>
      <c r="E112" s="297">
        <v>7.2</v>
      </c>
      <c r="F112" s="110" t="s">
        <v>282</v>
      </c>
      <c r="G112" s="113"/>
      <c r="H112" s="113"/>
      <c r="I112" s="113"/>
      <c r="J112" s="275"/>
      <c r="K112" s="276"/>
      <c r="L112" s="276"/>
      <c r="M112" s="276"/>
      <c r="N112" s="276"/>
    </row>
    <row r="113" spans="1:14" s="201" customFormat="1" x14ac:dyDescent="0.2">
      <c r="A113" s="204"/>
      <c r="C113" s="129"/>
      <c r="D113" s="129"/>
      <c r="E113" s="135"/>
      <c r="F113" s="206" t="s">
        <v>105</v>
      </c>
      <c r="G113" s="316" t="s">
        <v>624</v>
      </c>
      <c r="H113" s="213" t="s">
        <v>326</v>
      </c>
      <c r="I113" s="352"/>
      <c r="J113" s="208"/>
      <c r="K113" s="192"/>
      <c r="L113" s="192"/>
      <c r="M113" s="192"/>
      <c r="N113" s="192"/>
    </row>
    <row r="114" spans="1:14" s="201" customFormat="1" x14ac:dyDescent="0.2">
      <c r="A114" s="234"/>
      <c r="B114" s="235"/>
      <c r="C114" s="361"/>
      <c r="D114" s="361"/>
      <c r="E114" s="362"/>
      <c r="F114" s="237"/>
      <c r="G114" s="363" t="s">
        <v>667</v>
      </c>
      <c r="H114" s="364" t="s">
        <v>495</v>
      </c>
      <c r="I114" s="365"/>
      <c r="J114" s="241"/>
      <c r="K114" s="200"/>
      <c r="L114" s="200"/>
      <c r="M114" s="200"/>
      <c r="N114" s="200"/>
    </row>
    <row r="115" spans="1:14" s="148" customFormat="1" ht="26.25" x14ac:dyDescent="0.2">
      <c r="A115" s="175" t="s">
        <v>98</v>
      </c>
      <c r="B115" s="170" t="s">
        <v>283</v>
      </c>
      <c r="C115" s="171"/>
      <c r="D115" s="171"/>
      <c r="E115" s="171"/>
      <c r="F115" s="172"/>
      <c r="G115" s="176"/>
      <c r="H115" s="177"/>
      <c r="I115" s="177"/>
      <c r="J115" s="178"/>
      <c r="K115" s="186"/>
      <c r="L115" s="186"/>
      <c r="M115" s="186"/>
      <c r="N115" s="186"/>
    </row>
    <row r="116" spans="1:14" s="148" customFormat="1" ht="26.25" x14ac:dyDescent="0.2">
      <c r="A116" s="663" t="s">
        <v>739</v>
      </c>
      <c r="B116" s="664"/>
      <c r="C116" s="664"/>
      <c r="D116" s="664"/>
      <c r="E116" s="664"/>
      <c r="F116" s="664"/>
      <c r="G116" s="664"/>
      <c r="H116" s="664"/>
      <c r="I116" s="664"/>
      <c r="J116" s="665"/>
      <c r="K116" s="492"/>
      <c r="L116" s="492"/>
      <c r="M116" s="492"/>
      <c r="N116" s="492"/>
    </row>
    <row r="117" spans="1:14" s="124" customFormat="1" x14ac:dyDescent="0.2">
      <c r="A117" s="331"/>
      <c r="B117" s="413" t="s">
        <v>644</v>
      </c>
      <c r="C117" s="332" t="s">
        <v>284</v>
      </c>
      <c r="D117" s="332"/>
      <c r="E117" s="332"/>
      <c r="F117" s="333"/>
      <c r="G117" s="334"/>
      <c r="H117" s="335"/>
      <c r="I117" s="335"/>
      <c r="J117" s="336"/>
      <c r="K117" s="337"/>
      <c r="L117" s="337"/>
      <c r="M117" s="337"/>
      <c r="N117" s="337"/>
    </row>
    <row r="118" spans="1:14" s="131" customFormat="1" x14ac:dyDescent="0.2">
      <c r="A118" s="152"/>
      <c r="C118" s="118" t="s">
        <v>102</v>
      </c>
      <c r="D118" s="119" t="s">
        <v>285</v>
      </c>
      <c r="E118" s="129"/>
      <c r="F118" s="132"/>
      <c r="G118" s="153"/>
      <c r="H118" s="153"/>
      <c r="I118" s="153"/>
      <c r="J118" s="154"/>
      <c r="K118" s="189"/>
      <c r="L118" s="189"/>
      <c r="M118" s="189"/>
      <c r="N118" s="189"/>
    </row>
    <row r="119" spans="1:14" s="124" customFormat="1" x14ac:dyDescent="0.2">
      <c r="A119" s="126"/>
      <c r="C119" s="120"/>
      <c r="D119" s="129" t="s">
        <v>103</v>
      </c>
      <c r="E119" s="252">
        <v>1.1000000000000001</v>
      </c>
      <c r="F119" s="119" t="s">
        <v>496</v>
      </c>
      <c r="G119" s="122"/>
      <c r="H119" s="122"/>
      <c r="I119" s="122"/>
      <c r="J119" s="127"/>
      <c r="K119" s="187"/>
      <c r="L119" s="187"/>
      <c r="M119" s="187"/>
      <c r="N119" s="187"/>
    </row>
    <row r="120" spans="1:14" s="201" customFormat="1" x14ac:dyDescent="0.2">
      <c r="A120" s="204"/>
      <c r="C120" s="205"/>
      <c r="D120" s="211"/>
      <c r="E120" s="218"/>
      <c r="F120" s="206" t="s">
        <v>164</v>
      </c>
      <c r="G120" s="217" t="s">
        <v>6</v>
      </c>
      <c r="H120" s="614" t="s">
        <v>497</v>
      </c>
      <c r="I120" s="614"/>
      <c r="J120" s="615"/>
      <c r="K120" s="192"/>
      <c r="L120" s="192"/>
      <c r="M120" s="192"/>
      <c r="N120" s="192"/>
    </row>
    <row r="121" spans="1:14" s="201" customFormat="1" x14ac:dyDescent="0.2">
      <c r="A121" s="204"/>
      <c r="C121" s="205"/>
      <c r="D121" s="211"/>
      <c r="E121" s="218"/>
      <c r="F121" s="206"/>
      <c r="G121" s="217"/>
      <c r="H121" s="379" t="s">
        <v>498</v>
      </c>
      <c r="I121" s="379"/>
      <c r="J121" s="380"/>
      <c r="K121" s="192"/>
      <c r="L121" s="192"/>
      <c r="M121" s="192"/>
      <c r="N121" s="192"/>
    </row>
    <row r="122" spans="1:14" s="124" customFormat="1" x14ac:dyDescent="0.2">
      <c r="A122" s="138"/>
      <c r="B122" s="139"/>
      <c r="C122" s="142"/>
      <c r="D122" s="296" t="s">
        <v>103</v>
      </c>
      <c r="E122" s="140">
        <v>1.2</v>
      </c>
      <c r="F122" s="110" t="s">
        <v>499</v>
      </c>
      <c r="G122" s="299"/>
      <c r="H122" s="299"/>
      <c r="I122" s="299"/>
      <c r="J122" s="151"/>
      <c r="K122" s="188"/>
      <c r="L122" s="188"/>
      <c r="M122" s="188"/>
      <c r="N122" s="188"/>
    </row>
    <row r="123" spans="1:14" s="201" customFormat="1" x14ac:dyDescent="0.2">
      <c r="A123" s="204"/>
      <c r="C123" s="205"/>
      <c r="D123" s="211"/>
      <c r="E123" s="218"/>
      <c r="F123" s="206" t="s">
        <v>164</v>
      </c>
      <c r="G123" s="217" t="s">
        <v>23</v>
      </c>
      <c r="H123" s="614" t="s">
        <v>500</v>
      </c>
      <c r="I123" s="614"/>
      <c r="J123" s="615"/>
      <c r="K123" s="192"/>
      <c r="L123" s="192"/>
      <c r="M123" s="192"/>
      <c r="N123" s="192"/>
    </row>
    <row r="124" spans="1:14" s="201" customFormat="1" x14ac:dyDescent="0.2">
      <c r="A124" s="204"/>
      <c r="C124" s="205"/>
      <c r="D124" s="211"/>
      <c r="E124" s="218"/>
      <c r="F124" s="206"/>
      <c r="G124" s="217" t="s">
        <v>555</v>
      </c>
      <c r="H124" s="345" t="s">
        <v>503</v>
      </c>
      <c r="I124" s="345"/>
      <c r="J124" s="346"/>
      <c r="K124" s="192"/>
      <c r="L124" s="192"/>
      <c r="M124" s="192"/>
      <c r="N124" s="192"/>
    </row>
    <row r="125" spans="1:14" s="201" customFormat="1" x14ac:dyDescent="0.2">
      <c r="A125" s="204"/>
      <c r="C125" s="205"/>
      <c r="D125" s="211"/>
      <c r="E125" s="218"/>
      <c r="F125" s="206"/>
      <c r="G125" s="217" t="s">
        <v>556</v>
      </c>
      <c r="H125" s="345" t="s">
        <v>504</v>
      </c>
      <c r="I125" s="345"/>
      <c r="J125" s="346"/>
      <c r="K125" s="192"/>
      <c r="L125" s="192"/>
      <c r="M125" s="192"/>
      <c r="N125" s="192"/>
    </row>
    <row r="126" spans="1:14" s="201" customFormat="1" x14ac:dyDescent="0.2">
      <c r="A126" s="204"/>
      <c r="C126" s="205"/>
      <c r="D126" s="211"/>
      <c r="E126" s="218"/>
      <c r="F126" s="206"/>
      <c r="G126" s="217" t="s">
        <v>625</v>
      </c>
      <c r="H126" s="345" t="s">
        <v>507</v>
      </c>
      <c r="I126" s="345"/>
      <c r="J126" s="346"/>
      <c r="K126" s="192"/>
      <c r="L126" s="192"/>
      <c r="M126" s="192"/>
      <c r="N126" s="192"/>
    </row>
    <row r="127" spans="1:14" s="201" customFormat="1" x14ac:dyDescent="0.2">
      <c r="A127" s="204"/>
      <c r="C127" s="205"/>
      <c r="D127" s="211"/>
      <c r="E127" s="218"/>
      <c r="F127" s="206"/>
      <c r="G127" s="217" t="s">
        <v>626</v>
      </c>
      <c r="H127" s="345" t="s">
        <v>508</v>
      </c>
      <c r="I127" s="345"/>
      <c r="J127" s="346"/>
      <c r="K127" s="192"/>
      <c r="L127" s="192"/>
      <c r="M127" s="192"/>
      <c r="N127" s="192"/>
    </row>
    <row r="128" spans="1:14" s="201" customFormat="1" x14ac:dyDescent="0.2">
      <c r="A128" s="204"/>
      <c r="C128" s="205"/>
      <c r="D128" s="211"/>
      <c r="E128" s="218"/>
      <c r="F128" s="206"/>
      <c r="G128" s="217" t="s">
        <v>627</v>
      </c>
      <c r="H128" s="345" t="s">
        <v>509</v>
      </c>
      <c r="I128" s="345"/>
      <c r="J128" s="346"/>
      <c r="K128" s="192"/>
      <c r="L128" s="192"/>
      <c r="M128" s="192"/>
      <c r="N128" s="192"/>
    </row>
    <row r="129" spans="1:14" s="201" customFormat="1" x14ac:dyDescent="0.2">
      <c r="A129" s="222"/>
      <c r="B129" s="223"/>
      <c r="C129" s="245"/>
      <c r="D129" s="371"/>
      <c r="E129" s="339"/>
      <c r="F129" s="224"/>
      <c r="G129" s="225" t="s">
        <v>628</v>
      </c>
      <c r="H129" s="338" t="s">
        <v>510</v>
      </c>
      <c r="I129" s="338"/>
      <c r="J129" s="376"/>
      <c r="K129" s="195"/>
      <c r="L129" s="195"/>
      <c r="M129" s="195"/>
      <c r="N129" s="195"/>
    </row>
    <row r="130" spans="1:14" s="124" customFormat="1" x14ac:dyDescent="0.2">
      <c r="A130" s="138"/>
      <c r="B130" s="139"/>
      <c r="C130" s="142"/>
      <c r="D130" s="296" t="s">
        <v>103</v>
      </c>
      <c r="E130" s="140">
        <v>1.3</v>
      </c>
      <c r="F130" s="110" t="s">
        <v>512</v>
      </c>
      <c r="G130" s="299"/>
      <c r="H130" s="299"/>
      <c r="I130" s="299"/>
      <c r="J130" s="151"/>
      <c r="K130" s="188"/>
      <c r="L130" s="188"/>
      <c r="M130" s="188"/>
      <c r="N130" s="188"/>
    </row>
    <row r="131" spans="1:14" s="201" customFormat="1" x14ac:dyDescent="0.2">
      <c r="A131" s="204"/>
      <c r="C131" s="205"/>
      <c r="D131" s="211"/>
      <c r="E131" s="218"/>
      <c r="F131" s="206" t="s">
        <v>164</v>
      </c>
      <c r="G131" s="217" t="s">
        <v>108</v>
      </c>
      <c r="H131" s="614" t="s">
        <v>513</v>
      </c>
      <c r="I131" s="614"/>
      <c r="J131" s="615"/>
      <c r="K131" s="192"/>
      <c r="L131" s="192"/>
      <c r="M131" s="192"/>
      <c r="N131" s="192"/>
    </row>
    <row r="132" spans="1:14" s="201" customFormat="1" x14ac:dyDescent="0.2">
      <c r="A132" s="204"/>
      <c r="C132" s="205"/>
      <c r="D132" s="211"/>
      <c r="E132" s="218"/>
      <c r="F132" s="206"/>
      <c r="G132" s="217" t="s">
        <v>501</v>
      </c>
      <c r="H132" s="345" t="s">
        <v>516</v>
      </c>
      <c r="I132" s="345"/>
      <c r="J132" s="346"/>
      <c r="K132" s="192"/>
      <c r="L132" s="192"/>
      <c r="M132" s="192"/>
      <c r="N132" s="192"/>
    </row>
    <row r="133" spans="1:14" s="201" customFormat="1" x14ac:dyDescent="0.2">
      <c r="A133" s="204"/>
      <c r="C133" s="205"/>
      <c r="D133" s="211"/>
      <c r="E133" s="218"/>
      <c r="F133" s="206"/>
      <c r="G133" s="217" t="s">
        <v>502</v>
      </c>
      <c r="H133" s="345" t="s">
        <v>517</v>
      </c>
      <c r="I133" s="345"/>
      <c r="J133" s="346"/>
      <c r="K133" s="192"/>
      <c r="L133" s="192"/>
      <c r="M133" s="192"/>
      <c r="N133" s="192"/>
    </row>
    <row r="134" spans="1:14" s="201" customFormat="1" x14ac:dyDescent="0.2">
      <c r="A134" s="204"/>
      <c r="C134" s="205"/>
      <c r="D134" s="211"/>
      <c r="E134" s="218"/>
      <c r="F134" s="206"/>
      <c r="G134" s="217" t="s">
        <v>505</v>
      </c>
      <c r="H134" s="345" t="s">
        <v>518</v>
      </c>
      <c r="I134" s="345"/>
      <c r="J134" s="346"/>
      <c r="K134" s="192"/>
      <c r="L134" s="192"/>
      <c r="M134" s="192"/>
      <c r="N134" s="192"/>
    </row>
    <row r="135" spans="1:14" s="201" customFormat="1" x14ac:dyDescent="0.2">
      <c r="A135" s="204"/>
      <c r="C135" s="205"/>
      <c r="D135" s="211"/>
      <c r="E135" s="218"/>
      <c r="F135" s="206"/>
      <c r="G135" s="217" t="s">
        <v>506</v>
      </c>
      <c r="H135" s="345" t="s">
        <v>519</v>
      </c>
      <c r="I135" s="345"/>
      <c r="J135" s="346"/>
      <c r="K135" s="192"/>
      <c r="L135" s="192"/>
      <c r="M135" s="192"/>
      <c r="N135" s="192"/>
    </row>
    <row r="136" spans="1:14" s="124" customFormat="1" x14ac:dyDescent="0.2">
      <c r="A136" s="138"/>
      <c r="B136" s="139"/>
      <c r="C136" s="142"/>
      <c r="D136" s="296" t="s">
        <v>103</v>
      </c>
      <c r="E136" s="140">
        <v>1.4</v>
      </c>
      <c r="F136" s="110" t="s">
        <v>286</v>
      </c>
      <c r="G136" s="299"/>
      <c r="H136" s="299"/>
      <c r="I136" s="299"/>
      <c r="J136" s="151"/>
      <c r="K136" s="188"/>
      <c r="L136" s="188"/>
      <c r="M136" s="188"/>
      <c r="N136" s="188"/>
    </row>
    <row r="137" spans="1:14" s="201" customFormat="1" x14ac:dyDescent="0.2">
      <c r="A137" s="204"/>
      <c r="C137" s="205"/>
      <c r="D137" s="211"/>
      <c r="E137" s="218"/>
      <c r="F137" s="206" t="s">
        <v>164</v>
      </c>
      <c r="G137" s="217" t="s">
        <v>629</v>
      </c>
      <c r="H137" s="614" t="s">
        <v>327</v>
      </c>
      <c r="I137" s="614"/>
      <c r="J137" s="615"/>
      <c r="K137" s="192"/>
      <c r="L137" s="192"/>
      <c r="M137" s="192"/>
      <c r="N137" s="192"/>
    </row>
    <row r="138" spans="1:14" s="201" customFormat="1" hidden="1" x14ac:dyDescent="0.45">
      <c r="A138" s="204"/>
      <c r="C138" s="205"/>
      <c r="D138" s="205"/>
      <c r="E138" s="205"/>
      <c r="F138" s="206"/>
      <c r="G138" s="228" t="s">
        <v>144</v>
      </c>
      <c r="H138" s="229" t="s">
        <v>145</v>
      </c>
      <c r="I138" s="379"/>
      <c r="J138" s="208"/>
      <c r="K138" s="192"/>
      <c r="L138" s="192"/>
      <c r="M138" s="192"/>
      <c r="N138" s="192"/>
    </row>
    <row r="139" spans="1:14" s="201" customFormat="1" hidden="1" x14ac:dyDescent="0.45">
      <c r="A139" s="204"/>
      <c r="C139" s="205"/>
      <c r="D139" s="205"/>
      <c r="E139" s="205"/>
      <c r="F139" s="206"/>
      <c r="G139" s="228" t="s">
        <v>146</v>
      </c>
      <c r="H139" s="229" t="s">
        <v>147</v>
      </c>
      <c r="I139" s="379"/>
      <c r="J139" s="208"/>
      <c r="K139" s="192"/>
      <c r="L139" s="192"/>
      <c r="M139" s="192"/>
      <c r="N139" s="192"/>
    </row>
    <row r="140" spans="1:14" s="201" customFormat="1" hidden="1" x14ac:dyDescent="0.45">
      <c r="A140" s="204"/>
      <c r="C140" s="205"/>
      <c r="D140" s="205"/>
      <c r="E140" s="205"/>
      <c r="F140" s="206"/>
      <c r="G140" s="228" t="s">
        <v>148</v>
      </c>
      <c r="H140" s="229" t="s">
        <v>149</v>
      </c>
      <c r="I140" s="379"/>
      <c r="J140" s="208"/>
      <c r="K140" s="192"/>
      <c r="L140" s="192"/>
      <c r="M140" s="192"/>
      <c r="N140" s="192"/>
    </row>
    <row r="141" spans="1:14" s="201" customFormat="1" hidden="1" x14ac:dyDescent="0.45">
      <c r="A141" s="204"/>
      <c r="C141" s="205"/>
      <c r="D141" s="205"/>
      <c r="E141" s="205"/>
      <c r="F141" s="206"/>
      <c r="G141" s="228"/>
      <c r="H141" s="229" t="s">
        <v>150</v>
      </c>
      <c r="I141" s="379"/>
      <c r="J141" s="208"/>
      <c r="K141" s="192"/>
      <c r="L141" s="192"/>
      <c r="M141" s="192"/>
      <c r="N141" s="192"/>
    </row>
    <row r="142" spans="1:14" s="201" customFormat="1" hidden="1" x14ac:dyDescent="0.45">
      <c r="A142" s="204"/>
      <c r="C142" s="205"/>
      <c r="D142" s="205"/>
      <c r="E142" s="205"/>
      <c r="F142" s="206"/>
      <c r="G142" s="228" t="s">
        <v>151</v>
      </c>
      <c r="H142" s="229" t="s">
        <v>152</v>
      </c>
      <c r="I142" s="379"/>
      <c r="J142" s="208"/>
      <c r="K142" s="192"/>
      <c r="L142" s="192"/>
      <c r="M142" s="192"/>
      <c r="N142" s="192"/>
    </row>
    <row r="143" spans="1:14" s="201" customFormat="1" hidden="1" x14ac:dyDescent="0.45">
      <c r="A143" s="204"/>
      <c r="C143" s="205"/>
      <c r="D143" s="205"/>
      <c r="E143" s="205"/>
      <c r="F143" s="206"/>
      <c r="G143" s="228"/>
      <c r="H143" s="229" t="s">
        <v>153</v>
      </c>
      <c r="I143" s="379"/>
      <c r="J143" s="208"/>
      <c r="K143" s="192"/>
      <c r="L143" s="192"/>
      <c r="M143" s="192"/>
      <c r="N143" s="192"/>
    </row>
    <row r="144" spans="1:14" s="201" customFormat="1" hidden="1" x14ac:dyDescent="0.45">
      <c r="A144" s="204"/>
      <c r="C144" s="205"/>
      <c r="D144" s="205"/>
      <c r="E144" s="205"/>
      <c r="F144" s="206"/>
      <c r="G144" s="228" t="s">
        <v>154</v>
      </c>
      <c r="H144" s="229" t="s">
        <v>155</v>
      </c>
      <c r="I144" s="379"/>
      <c r="J144" s="208"/>
      <c r="K144" s="192"/>
      <c r="L144" s="192"/>
      <c r="M144" s="192"/>
      <c r="N144" s="192"/>
    </row>
    <row r="145" spans="1:14" s="201" customFormat="1" hidden="1" x14ac:dyDescent="0.45">
      <c r="A145" s="204"/>
      <c r="C145" s="205"/>
      <c r="D145" s="205"/>
      <c r="E145" s="205"/>
      <c r="F145" s="206"/>
      <c r="G145" s="228" t="s">
        <v>156</v>
      </c>
      <c r="H145" s="229" t="s">
        <v>157</v>
      </c>
      <c r="I145" s="379"/>
      <c r="J145" s="208"/>
      <c r="K145" s="192"/>
      <c r="L145" s="192"/>
      <c r="M145" s="192"/>
      <c r="N145" s="192"/>
    </row>
    <row r="146" spans="1:14" s="201" customFormat="1" hidden="1" x14ac:dyDescent="0.45">
      <c r="A146" s="204"/>
      <c r="C146" s="205"/>
      <c r="D146" s="205"/>
      <c r="E146" s="205"/>
      <c r="F146" s="206"/>
      <c r="G146" s="228" t="s">
        <v>158</v>
      </c>
      <c r="H146" s="229" t="s">
        <v>159</v>
      </c>
      <c r="I146" s="379"/>
      <c r="J146" s="208"/>
      <c r="K146" s="192"/>
      <c r="L146" s="192"/>
      <c r="M146" s="192"/>
      <c r="N146" s="192"/>
    </row>
    <row r="147" spans="1:14" s="201" customFormat="1" hidden="1" x14ac:dyDescent="0.45">
      <c r="A147" s="204"/>
      <c r="C147" s="205"/>
      <c r="D147" s="205"/>
      <c r="E147" s="205"/>
      <c r="F147" s="206"/>
      <c r="G147" s="228" t="s">
        <v>160</v>
      </c>
      <c r="H147" s="229" t="s">
        <v>161</v>
      </c>
      <c r="I147" s="379"/>
      <c r="J147" s="208"/>
      <c r="K147" s="192"/>
      <c r="L147" s="192"/>
      <c r="M147" s="192"/>
      <c r="N147" s="192"/>
    </row>
    <row r="148" spans="1:14" s="201" customFormat="1" x14ac:dyDescent="0.45">
      <c r="A148" s="204"/>
      <c r="C148" s="205"/>
      <c r="D148" s="205"/>
      <c r="E148" s="205"/>
      <c r="F148" s="206"/>
      <c r="G148" s="228"/>
      <c r="H148" s="229" t="s">
        <v>328</v>
      </c>
      <c r="I148" s="379"/>
      <c r="J148" s="208"/>
      <c r="K148" s="192"/>
      <c r="L148" s="192"/>
      <c r="M148" s="192"/>
      <c r="N148" s="192"/>
    </row>
    <row r="149" spans="1:14" s="201" customFormat="1" x14ac:dyDescent="0.45">
      <c r="A149" s="204"/>
      <c r="C149" s="205"/>
      <c r="D149" s="205"/>
      <c r="E149" s="205"/>
      <c r="F149" s="206"/>
      <c r="G149" s="228" t="s">
        <v>514</v>
      </c>
      <c r="H149" s="229" t="s">
        <v>520</v>
      </c>
      <c r="I149" s="356"/>
      <c r="J149" s="350"/>
      <c r="K149" s="192"/>
      <c r="L149" s="192"/>
      <c r="M149" s="192"/>
      <c r="N149" s="192"/>
    </row>
    <row r="150" spans="1:14" s="201" customFormat="1" x14ac:dyDescent="0.45">
      <c r="A150" s="204"/>
      <c r="C150" s="205"/>
      <c r="D150" s="205"/>
      <c r="E150" s="205"/>
      <c r="F150" s="206"/>
      <c r="G150" s="228"/>
      <c r="H150" s="229" t="s">
        <v>521</v>
      </c>
      <c r="I150" s="356"/>
      <c r="J150" s="350"/>
      <c r="K150" s="192"/>
      <c r="L150" s="192"/>
      <c r="M150" s="192"/>
      <c r="N150" s="192"/>
    </row>
    <row r="151" spans="1:14" s="201" customFormat="1" x14ac:dyDescent="0.45">
      <c r="A151" s="204"/>
      <c r="C151" s="205"/>
      <c r="D151" s="205"/>
      <c r="E151" s="205"/>
      <c r="F151" s="206"/>
      <c r="G151" s="228" t="s">
        <v>515</v>
      </c>
      <c r="H151" s="229" t="s">
        <v>522</v>
      </c>
      <c r="I151" s="356"/>
      <c r="J151" s="350"/>
      <c r="K151" s="192"/>
      <c r="L151" s="192"/>
      <c r="M151" s="192"/>
      <c r="N151" s="192"/>
    </row>
    <row r="152" spans="1:14" s="201" customFormat="1" x14ac:dyDescent="0.45">
      <c r="A152" s="204"/>
      <c r="C152" s="205"/>
      <c r="D152" s="205"/>
      <c r="E152" s="205"/>
      <c r="F152" s="206"/>
      <c r="G152" s="228"/>
      <c r="H152" s="229" t="s">
        <v>523</v>
      </c>
      <c r="I152" s="356"/>
      <c r="J152" s="350"/>
      <c r="K152" s="192"/>
      <c r="L152" s="192"/>
      <c r="M152" s="192"/>
      <c r="N152" s="192"/>
    </row>
    <row r="153" spans="1:14" s="131" customFormat="1" x14ac:dyDescent="0.2">
      <c r="A153" s="152"/>
      <c r="C153" s="118" t="s">
        <v>102</v>
      </c>
      <c r="D153" s="119" t="s">
        <v>287</v>
      </c>
      <c r="E153" s="129"/>
      <c r="F153" s="132"/>
      <c r="G153" s="153"/>
      <c r="H153" s="153"/>
      <c r="I153" s="153"/>
      <c r="J153" s="154"/>
      <c r="K153" s="189"/>
      <c r="L153" s="189"/>
      <c r="M153" s="189"/>
      <c r="N153" s="189"/>
    </row>
    <row r="154" spans="1:14" s="124" customFormat="1" x14ac:dyDescent="0.2">
      <c r="A154" s="126"/>
      <c r="C154" s="120"/>
      <c r="D154" s="129" t="s">
        <v>103</v>
      </c>
      <c r="E154" s="252">
        <v>2.1</v>
      </c>
      <c r="F154" s="119" t="s">
        <v>630</v>
      </c>
      <c r="G154" s="122"/>
      <c r="H154" s="122"/>
      <c r="I154" s="122"/>
      <c r="J154" s="127"/>
      <c r="K154" s="187"/>
      <c r="L154" s="187"/>
      <c r="M154" s="187"/>
      <c r="N154" s="187"/>
    </row>
    <row r="155" spans="1:14" s="201" customFormat="1" hidden="1" x14ac:dyDescent="0.45">
      <c r="A155" s="204"/>
      <c r="C155" s="205"/>
      <c r="D155" s="205"/>
      <c r="E155" s="205"/>
      <c r="F155" s="206"/>
      <c r="G155" s="357" t="s">
        <v>144</v>
      </c>
      <c r="H155" s="358" t="s">
        <v>145</v>
      </c>
      <c r="I155" s="348"/>
      <c r="J155" s="350"/>
      <c r="K155" s="192"/>
      <c r="L155" s="192"/>
      <c r="M155" s="192"/>
      <c r="N155" s="192"/>
    </row>
    <row r="156" spans="1:14" s="201" customFormat="1" hidden="1" x14ac:dyDescent="0.45">
      <c r="A156" s="204"/>
      <c r="C156" s="205"/>
      <c r="D156" s="205"/>
      <c r="E156" s="205"/>
      <c r="F156" s="206"/>
      <c r="G156" s="357" t="s">
        <v>146</v>
      </c>
      <c r="H156" s="358" t="s">
        <v>147</v>
      </c>
      <c r="I156" s="348"/>
      <c r="J156" s="350"/>
      <c r="K156" s="192"/>
      <c r="L156" s="192"/>
      <c r="M156" s="192"/>
      <c r="N156" s="192"/>
    </row>
    <row r="157" spans="1:14" s="201" customFormat="1" hidden="1" x14ac:dyDescent="0.45">
      <c r="A157" s="204"/>
      <c r="C157" s="205"/>
      <c r="D157" s="205"/>
      <c r="E157" s="205"/>
      <c r="F157" s="206"/>
      <c r="G157" s="357" t="s">
        <v>148</v>
      </c>
      <c r="H157" s="358" t="s">
        <v>149</v>
      </c>
      <c r="I157" s="348"/>
      <c r="J157" s="350"/>
      <c r="K157" s="192"/>
      <c r="L157" s="192"/>
      <c r="M157" s="192"/>
      <c r="N157" s="192"/>
    </row>
    <row r="158" spans="1:14" s="201" customFormat="1" hidden="1" x14ac:dyDescent="0.45">
      <c r="A158" s="204"/>
      <c r="C158" s="205"/>
      <c r="D158" s="205"/>
      <c r="E158" s="205"/>
      <c r="F158" s="206"/>
      <c r="G158" s="357"/>
      <c r="H158" s="358" t="s">
        <v>150</v>
      </c>
      <c r="I158" s="348"/>
      <c r="J158" s="350"/>
      <c r="K158" s="192"/>
      <c r="L158" s="192"/>
      <c r="M158" s="192"/>
      <c r="N158" s="192"/>
    </row>
    <row r="159" spans="1:14" s="201" customFormat="1" hidden="1" x14ac:dyDescent="0.45">
      <c r="A159" s="204"/>
      <c r="C159" s="205"/>
      <c r="D159" s="205"/>
      <c r="E159" s="205"/>
      <c r="F159" s="206"/>
      <c r="G159" s="357" t="s">
        <v>151</v>
      </c>
      <c r="H159" s="358" t="s">
        <v>152</v>
      </c>
      <c r="I159" s="348"/>
      <c r="J159" s="350"/>
      <c r="K159" s="192"/>
      <c r="L159" s="192"/>
      <c r="M159" s="192"/>
      <c r="N159" s="192"/>
    </row>
    <row r="160" spans="1:14" s="201" customFormat="1" hidden="1" x14ac:dyDescent="0.45">
      <c r="A160" s="204"/>
      <c r="C160" s="205"/>
      <c r="D160" s="205"/>
      <c r="E160" s="205"/>
      <c r="F160" s="206"/>
      <c r="G160" s="357"/>
      <c r="H160" s="358" t="s">
        <v>153</v>
      </c>
      <c r="I160" s="348"/>
      <c r="J160" s="350"/>
      <c r="K160" s="192"/>
      <c r="L160" s="192"/>
      <c r="M160" s="192"/>
      <c r="N160" s="192"/>
    </row>
    <row r="161" spans="1:14" s="201" customFormat="1" hidden="1" x14ac:dyDescent="0.45">
      <c r="A161" s="204"/>
      <c r="C161" s="205"/>
      <c r="D161" s="205"/>
      <c r="E161" s="205"/>
      <c r="F161" s="206"/>
      <c r="G161" s="357" t="s">
        <v>154</v>
      </c>
      <c r="H161" s="358" t="s">
        <v>155</v>
      </c>
      <c r="I161" s="348"/>
      <c r="J161" s="350"/>
      <c r="K161" s="192"/>
      <c r="L161" s="192"/>
      <c r="M161" s="192"/>
      <c r="N161" s="192"/>
    </row>
    <row r="162" spans="1:14" s="201" customFormat="1" hidden="1" x14ac:dyDescent="0.45">
      <c r="A162" s="204"/>
      <c r="C162" s="205"/>
      <c r="D162" s="205"/>
      <c r="E162" s="205"/>
      <c r="F162" s="206"/>
      <c r="G162" s="357" t="s">
        <v>156</v>
      </c>
      <c r="H162" s="358" t="s">
        <v>157</v>
      </c>
      <c r="I162" s="348"/>
      <c r="J162" s="350"/>
      <c r="K162" s="192"/>
      <c r="L162" s="192"/>
      <c r="M162" s="192"/>
      <c r="N162" s="192"/>
    </row>
    <row r="163" spans="1:14" s="201" customFormat="1" hidden="1" x14ac:dyDescent="0.45">
      <c r="A163" s="204"/>
      <c r="C163" s="205"/>
      <c r="D163" s="205"/>
      <c r="E163" s="205"/>
      <c r="F163" s="206"/>
      <c r="G163" s="357" t="s">
        <v>158</v>
      </c>
      <c r="H163" s="358" t="s">
        <v>159</v>
      </c>
      <c r="I163" s="348"/>
      <c r="J163" s="350"/>
      <c r="K163" s="192"/>
      <c r="L163" s="192"/>
      <c r="M163" s="192"/>
      <c r="N163" s="192"/>
    </row>
    <row r="164" spans="1:14" s="201" customFormat="1" hidden="1" x14ac:dyDescent="0.45">
      <c r="A164" s="204"/>
      <c r="C164" s="205"/>
      <c r="D164" s="205"/>
      <c r="E164" s="205"/>
      <c r="F164" s="206"/>
      <c r="G164" s="357" t="s">
        <v>160</v>
      </c>
      <c r="H164" s="358" t="s">
        <v>161</v>
      </c>
      <c r="I164" s="348"/>
      <c r="J164" s="350"/>
      <c r="K164" s="192"/>
      <c r="L164" s="192"/>
      <c r="M164" s="192"/>
      <c r="N164" s="192"/>
    </row>
    <row r="165" spans="1:14" s="201" customFormat="1" x14ac:dyDescent="0.45">
      <c r="A165" s="204"/>
      <c r="C165" s="205"/>
      <c r="D165" s="205"/>
      <c r="E165" s="205"/>
      <c r="F165" s="379" t="s">
        <v>631</v>
      </c>
      <c r="G165" s="357"/>
      <c r="H165" s="358"/>
      <c r="I165" s="381"/>
      <c r="J165" s="350"/>
      <c r="K165" s="192"/>
      <c r="L165" s="192"/>
      <c r="M165" s="192"/>
      <c r="N165" s="192"/>
    </row>
    <row r="166" spans="1:14" s="201" customFormat="1" x14ac:dyDescent="0.45">
      <c r="A166" s="204"/>
      <c r="C166" s="205"/>
      <c r="D166" s="205"/>
      <c r="E166" s="205"/>
      <c r="F166" s="206"/>
      <c r="G166" s="228" t="s">
        <v>409</v>
      </c>
      <c r="H166" s="614" t="s">
        <v>304</v>
      </c>
      <c r="I166" s="614"/>
      <c r="J166" s="615"/>
      <c r="K166" s="192"/>
      <c r="L166" s="192"/>
      <c r="M166" s="192"/>
      <c r="N166" s="192"/>
    </row>
    <row r="167" spans="1:14" s="201" customFormat="1" x14ac:dyDescent="0.45">
      <c r="A167" s="204"/>
      <c r="C167" s="205"/>
      <c r="D167" s="205"/>
      <c r="E167" s="205"/>
      <c r="F167" s="206"/>
      <c r="G167" s="228"/>
      <c r="H167" s="229" t="s">
        <v>436</v>
      </c>
      <c r="I167" s="379"/>
      <c r="J167" s="208"/>
      <c r="K167" s="192"/>
      <c r="L167" s="192"/>
      <c r="M167" s="192"/>
      <c r="N167" s="192"/>
    </row>
    <row r="168" spans="1:14" s="201" customFormat="1" x14ac:dyDescent="0.45">
      <c r="A168" s="204"/>
      <c r="C168" s="205"/>
      <c r="D168" s="205"/>
      <c r="E168" s="205"/>
      <c r="F168" s="206"/>
      <c r="G168" s="228"/>
      <c r="H168" s="229" t="s">
        <v>437</v>
      </c>
      <c r="I168" s="379"/>
      <c r="J168" s="208"/>
      <c r="K168" s="192"/>
      <c r="L168" s="192"/>
      <c r="M168" s="192"/>
      <c r="N168" s="192"/>
    </row>
    <row r="169" spans="1:14" s="201" customFormat="1" x14ac:dyDescent="0.45">
      <c r="A169" s="204"/>
      <c r="C169" s="205"/>
      <c r="D169" s="205"/>
      <c r="E169" s="205"/>
      <c r="F169" s="206"/>
      <c r="G169" s="228"/>
      <c r="H169" s="229" t="s">
        <v>438</v>
      </c>
      <c r="I169" s="379"/>
      <c r="J169" s="208"/>
      <c r="K169" s="192"/>
      <c r="L169" s="192"/>
      <c r="M169" s="192"/>
      <c r="N169" s="192"/>
    </row>
    <row r="170" spans="1:14" s="124" customFormat="1" x14ac:dyDescent="0.2">
      <c r="A170" s="138"/>
      <c r="B170" s="139"/>
      <c r="C170" s="142"/>
      <c r="D170" s="296" t="s">
        <v>103</v>
      </c>
      <c r="E170" s="140">
        <v>2.2000000000000002</v>
      </c>
      <c r="F170" s="110" t="s">
        <v>288</v>
      </c>
      <c r="G170" s="299"/>
      <c r="H170" s="299"/>
      <c r="I170" s="299"/>
      <c r="J170" s="151"/>
      <c r="K170" s="188"/>
      <c r="L170" s="188"/>
      <c r="M170" s="188"/>
      <c r="N170" s="188"/>
    </row>
    <row r="171" spans="1:14" s="201" customFormat="1" x14ac:dyDescent="0.2">
      <c r="A171" s="204"/>
      <c r="C171" s="205"/>
      <c r="D171" s="211"/>
      <c r="E171" s="218"/>
      <c r="F171" s="206" t="s">
        <v>164</v>
      </c>
      <c r="G171" s="217" t="s">
        <v>441</v>
      </c>
      <c r="H171" s="201" t="s">
        <v>305</v>
      </c>
      <c r="J171" s="208"/>
      <c r="K171" s="192"/>
      <c r="L171" s="192"/>
      <c r="M171" s="192"/>
      <c r="N171" s="192"/>
    </row>
    <row r="172" spans="1:14" s="131" customFormat="1" x14ac:dyDescent="0.2">
      <c r="A172" s="340"/>
      <c r="B172" s="112"/>
      <c r="C172" s="298" t="s">
        <v>102</v>
      </c>
      <c r="D172" s="110" t="s">
        <v>289</v>
      </c>
      <c r="E172" s="296"/>
      <c r="F172" s="341"/>
      <c r="G172" s="342"/>
      <c r="H172" s="342"/>
      <c r="I172" s="342"/>
      <c r="J172" s="343"/>
      <c r="K172" s="344"/>
      <c r="L172" s="344"/>
      <c r="M172" s="344"/>
      <c r="N172" s="344"/>
    </row>
    <row r="173" spans="1:14" s="124" customFormat="1" x14ac:dyDescent="0.2">
      <c r="A173" s="126"/>
      <c r="C173" s="120"/>
      <c r="D173" s="129" t="s">
        <v>103</v>
      </c>
      <c r="E173" s="252">
        <v>3.1</v>
      </c>
      <c r="F173" s="119" t="s">
        <v>398</v>
      </c>
      <c r="G173" s="122"/>
      <c r="H173" s="122"/>
      <c r="I173" s="122"/>
      <c r="J173" s="127"/>
      <c r="K173" s="187"/>
      <c r="L173" s="187"/>
      <c r="M173" s="187"/>
      <c r="N173" s="187"/>
    </row>
    <row r="174" spans="1:14" s="124" customFormat="1" x14ac:dyDescent="0.2">
      <c r="A174" s="126"/>
      <c r="C174" s="120"/>
      <c r="D174" s="129"/>
      <c r="E174" s="252"/>
      <c r="F174" s="119" t="s">
        <v>399</v>
      </c>
      <c r="G174" s="122"/>
      <c r="H174" s="122"/>
      <c r="I174" s="122"/>
      <c r="J174" s="127"/>
      <c r="K174" s="187"/>
      <c r="L174" s="187"/>
      <c r="M174" s="187"/>
      <c r="N174" s="187"/>
    </row>
    <row r="175" spans="1:14" s="201" customFormat="1" x14ac:dyDescent="0.2">
      <c r="A175" s="204"/>
      <c r="C175" s="205"/>
      <c r="D175" s="211"/>
      <c r="E175" s="218"/>
      <c r="F175" s="206" t="s">
        <v>164</v>
      </c>
      <c r="G175" s="217" t="s">
        <v>413</v>
      </c>
      <c r="H175" s="614" t="s">
        <v>329</v>
      </c>
      <c r="I175" s="614"/>
      <c r="J175" s="615"/>
      <c r="K175" s="192"/>
      <c r="L175" s="192"/>
      <c r="M175" s="192"/>
      <c r="N175" s="192"/>
    </row>
    <row r="176" spans="1:14" s="201" customFormat="1" hidden="1" x14ac:dyDescent="0.45">
      <c r="A176" s="204"/>
      <c r="C176" s="205"/>
      <c r="D176" s="205"/>
      <c r="E176" s="205"/>
      <c r="F176" s="206"/>
      <c r="G176" s="228" t="s">
        <v>144</v>
      </c>
      <c r="H176" s="229" t="s">
        <v>145</v>
      </c>
      <c r="I176" s="379"/>
      <c r="J176" s="208"/>
      <c r="K176" s="192"/>
      <c r="L176" s="192"/>
      <c r="M176" s="192"/>
      <c r="N176" s="192"/>
    </row>
    <row r="177" spans="1:14" s="201" customFormat="1" hidden="1" x14ac:dyDescent="0.45">
      <c r="A177" s="204"/>
      <c r="C177" s="205"/>
      <c r="D177" s="205"/>
      <c r="E177" s="205"/>
      <c r="F177" s="206"/>
      <c r="G177" s="228" t="s">
        <v>146</v>
      </c>
      <c r="H177" s="229" t="s">
        <v>147</v>
      </c>
      <c r="I177" s="379"/>
      <c r="J177" s="208"/>
      <c r="K177" s="192"/>
      <c r="L177" s="192"/>
      <c r="M177" s="192"/>
      <c r="N177" s="192"/>
    </row>
    <row r="178" spans="1:14" s="201" customFormat="1" hidden="1" x14ac:dyDescent="0.45">
      <c r="A178" s="204"/>
      <c r="C178" s="205"/>
      <c r="D178" s="205"/>
      <c r="E178" s="205"/>
      <c r="F178" s="206"/>
      <c r="G178" s="228" t="s">
        <v>148</v>
      </c>
      <c r="H178" s="229" t="s">
        <v>149</v>
      </c>
      <c r="I178" s="379"/>
      <c r="J178" s="208"/>
      <c r="K178" s="192"/>
      <c r="L178" s="192"/>
      <c r="M178" s="192"/>
      <c r="N178" s="192"/>
    </row>
    <row r="179" spans="1:14" s="201" customFormat="1" hidden="1" x14ac:dyDescent="0.45">
      <c r="A179" s="204"/>
      <c r="C179" s="205"/>
      <c r="D179" s="205"/>
      <c r="E179" s="205"/>
      <c r="F179" s="206"/>
      <c r="G179" s="228"/>
      <c r="H179" s="229" t="s">
        <v>150</v>
      </c>
      <c r="I179" s="379"/>
      <c r="J179" s="208"/>
      <c r="K179" s="192"/>
      <c r="L179" s="192"/>
      <c r="M179" s="192"/>
      <c r="N179" s="192"/>
    </row>
    <row r="180" spans="1:14" s="201" customFormat="1" hidden="1" x14ac:dyDescent="0.45">
      <c r="A180" s="204"/>
      <c r="C180" s="205"/>
      <c r="D180" s="205"/>
      <c r="E180" s="205"/>
      <c r="F180" s="206"/>
      <c r="G180" s="228" t="s">
        <v>151</v>
      </c>
      <c r="H180" s="229" t="s">
        <v>152</v>
      </c>
      <c r="I180" s="379"/>
      <c r="J180" s="208"/>
      <c r="K180" s="192"/>
      <c r="L180" s="192"/>
      <c r="M180" s="192"/>
      <c r="N180" s="192"/>
    </row>
    <row r="181" spans="1:14" s="201" customFormat="1" hidden="1" x14ac:dyDescent="0.45">
      <c r="A181" s="204"/>
      <c r="C181" s="205"/>
      <c r="D181" s="205"/>
      <c r="E181" s="205"/>
      <c r="F181" s="206"/>
      <c r="G181" s="228"/>
      <c r="H181" s="229" t="s">
        <v>153</v>
      </c>
      <c r="I181" s="379"/>
      <c r="J181" s="208"/>
      <c r="K181" s="192"/>
      <c r="L181" s="192"/>
      <c r="M181" s="192"/>
      <c r="N181" s="192"/>
    </row>
    <row r="182" spans="1:14" s="201" customFormat="1" hidden="1" x14ac:dyDescent="0.45">
      <c r="A182" s="204"/>
      <c r="C182" s="205"/>
      <c r="D182" s="205"/>
      <c r="E182" s="205"/>
      <c r="F182" s="206"/>
      <c r="G182" s="228" t="s">
        <v>154</v>
      </c>
      <c r="H182" s="229" t="s">
        <v>155</v>
      </c>
      <c r="I182" s="379"/>
      <c r="J182" s="208"/>
      <c r="K182" s="192"/>
      <c r="L182" s="192"/>
      <c r="M182" s="192"/>
      <c r="N182" s="192"/>
    </row>
    <row r="183" spans="1:14" s="201" customFormat="1" hidden="1" x14ac:dyDescent="0.45">
      <c r="A183" s="204"/>
      <c r="C183" s="205"/>
      <c r="D183" s="205"/>
      <c r="E183" s="205"/>
      <c r="F183" s="206"/>
      <c r="G183" s="228" t="s">
        <v>156</v>
      </c>
      <c r="H183" s="229" t="s">
        <v>157</v>
      </c>
      <c r="I183" s="379"/>
      <c r="J183" s="208"/>
      <c r="K183" s="192"/>
      <c r="L183" s="192"/>
      <c r="M183" s="192"/>
      <c r="N183" s="192"/>
    </row>
    <row r="184" spans="1:14" s="201" customFormat="1" hidden="1" x14ac:dyDescent="0.45">
      <c r="A184" s="204"/>
      <c r="C184" s="205"/>
      <c r="D184" s="205"/>
      <c r="E184" s="205"/>
      <c r="F184" s="206"/>
      <c r="G184" s="228" t="s">
        <v>158</v>
      </c>
      <c r="H184" s="229" t="s">
        <v>159</v>
      </c>
      <c r="I184" s="379"/>
      <c r="J184" s="208"/>
      <c r="K184" s="192"/>
      <c r="L184" s="192"/>
      <c r="M184" s="192"/>
      <c r="N184" s="192"/>
    </row>
    <row r="185" spans="1:14" s="201" customFormat="1" hidden="1" x14ac:dyDescent="0.45">
      <c r="A185" s="204"/>
      <c r="C185" s="205"/>
      <c r="D185" s="205"/>
      <c r="E185" s="205"/>
      <c r="F185" s="206"/>
      <c r="G185" s="228" t="s">
        <v>160</v>
      </c>
      <c r="H185" s="229" t="s">
        <v>161</v>
      </c>
      <c r="I185" s="379"/>
      <c r="J185" s="208"/>
      <c r="K185" s="192"/>
      <c r="L185" s="192"/>
      <c r="M185" s="192"/>
      <c r="N185" s="192"/>
    </row>
    <row r="186" spans="1:14" s="201" customFormat="1" x14ac:dyDescent="0.45">
      <c r="A186" s="222"/>
      <c r="B186" s="223"/>
      <c r="C186" s="245"/>
      <c r="D186" s="245"/>
      <c r="E186" s="245"/>
      <c r="F186" s="224"/>
      <c r="G186" s="377"/>
      <c r="H186" s="395" t="s">
        <v>330</v>
      </c>
      <c r="I186" s="338"/>
      <c r="J186" s="227"/>
      <c r="K186" s="195"/>
      <c r="L186" s="195"/>
      <c r="M186" s="195"/>
      <c r="N186" s="195"/>
    </row>
    <row r="187" spans="1:14" s="124" customFormat="1" x14ac:dyDescent="0.2">
      <c r="A187" s="138"/>
      <c r="B187" s="139"/>
      <c r="C187" s="142"/>
      <c r="D187" s="296" t="s">
        <v>103</v>
      </c>
      <c r="E187" s="140">
        <v>3.2</v>
      </c>
      <c r="F187" s="110" t="s">
        <v>400</v>
      </c>
      <c r="G187" s="299"/>
      <c r="H187" s="299"/>
      <c r="I187" s="299"/>
      <c r="J187" s="151"/>
      <c r="K187" s="188"/>
      <c r="L187" s="188"/>
      <c r="M187" s="188"/>
      <c r="N187" s="188"/>
    </row>
    <row r="188" spans="1:14" s="124" customFormat="1" x14ac:dyDescent="0.2">
      <c r="A188" s="126"/>
      <c r="C188" s="120"/>
      <c r="D188" s="129"/>
      <c r="E188" s="252"/>
      <c r="F188" s="119" t="s">
        <v>217</v>
      </c>
      <c r="G188" s="122"/>
      <c r="H188" s="122"/>
      <c r="I188" s="122"/>
      <c r="J188" s="127"/>
      <c r="K188" s="187"/>
      <c r="L188" s="187"/>
      <c r="M188" s="187"/>
      <c r="N188" s="187"/>
    </row>
    <row r="189" spans="1:14" s="201" customFormat="1" x14ac:dyDescent="0.2">
      <c r="A189" s="204"/>
      <c r="C189" s="205"/>
      <c r="D189" s="211"/>
      <c r="E189" s="218"/>
      <c r="F189" s="206" t="s">
        <v>164</v>
      </c>
      <c r="G189" s="217" t="s">
        <v>418</v>
      </c>
      <c r="H189" s="614" t="s">
        <v>331</v>
      </c>
      <c r="I189" s="614"/>
      <c r="J189" s="615"/>
      <c r="K189" s="192"/>
      <c r="L189" s="192"/>
      <c r="M189" s="192"/>
      <c r="N189" s="192"/>
    </row>
    <row r="190" spans="1:14" s="201" customFormat="1" hidden="1" x14ac:dyDescent="0.45">
      <c r="A190" s="204"/>
      <c r="C190" s="205"/>
      <c r="D190" s="205"/>
      <c r="E190" s="205"/>
      <c r="F190" s="206"/>
      <c r="G190" s="228" t="s">
        <v>144</v>
      </c>
      <c r="H190" s="229" t="s">
        <v>145</v>
      </c>
      <c r="I190" s="379"/>
      <c r="J190" s="208"/>
      <c r="K190" s="192"/>
      <c r="L190" s="192"/>
      <c r="M190" s="192"/>
      <c r="N190" s="192"/>
    </row>
    <row r="191" spans="1:14" s="201" customFormat="1" hidden="1" x14ac:dyDescent="0.45">
      <c r="A191" s="204"/>
      <c r="C191" s="205"/>
      <c r="D191" s="205"/>
      <c r="E191" s="205"/>
      <c r="F191" s="206"/>
      <c r="G191" s="228" t="s">
        <v>146</v>
      </c>
      <c r="H191" s="229" t="s">
        <v>147</v>
      </c>
      <c r="I191" s="379"/>
      <c r="J191" s="208"/>
      <c r="K191" s="192"/>
      <c r="L191" s="192"/>
      <c r="M191" s="192"/>
      <c r="N191" s="192"/>
    </row>
    <row r="192" spans="1:14" s="201" customFormat="1" hidden="1" x14ac:dyDescent="0.45">
      <c r="A192" s="204"/>
      <c r="C192" s="205"/>
      <c r="D192" s="205"/>
      <c r="E192" s="205"/>
      <c r="F192" s="206"/>
      <c r="G192" s="228" t="s">
        <v>148</v>
      </c>
      <c r="H192" s="229" t="s">
        <v>149</v>
      </c>
      <c r="I192" s="379"/>
      <c r="J192" s="208"/>
      <c r="K192" s="192"/>
      <c r="L192" s="192"/>
      <c r="M192" s="192"/>
      <c r="N192" s="192"/>
    </row>
    <row r="193" spans="1:15" s="201" customFormat="1" hidden="1" x14ac:dyDescent="0.45">
      <c r="A193" s="204"/>
      <c r="C193" s="205"/>
      <c r="D193" s="205"/>
      <c r="E193" s="205"/>
      <c r="F193" s="206"/>
      <c r="G193" s="228"/>
      <c r="H193" s="229" t="s">
        <v>150</v>
      </c>
      <c r="I193" s="379"/>
      <c r="J193" s="208"/>
      <c r="K193" s="192"/>
      <c r="L193" s="192"/>
      <c r="M193" s="192"/>
      <c r="N193" s="192"/>
    </row>
    <row r="194" spans="1:15" s="201" customFormat="1" hidden="1" x14ac:dyDescent="0.45">
      <c r="A194" s="204"/>
      <c r="C194" s="205"/>
      <c r="D194" s="205"/>
      <c r="E194" s="205"/>
      <c r="F194" s="206"/>
      <c r="G194" s="228" t="s">
        <v>151</v>
      </c>
      <c r="H194" s="229" t="s">
        <v>152</v>
      </c>
      <c r="I194" s="379"/>
      <c r="J194" s="208"/>
      <c r="K194" s="192"/>
      <c r="L194" s="192"/>
      <c r="M194" s="192"/>
      <c r="N194" s="192"/>
    </row>
    <row r="195" spans="1:15" s="201" customFormat="1" hidden="1" x14ac:dyDescent="0.45">
      <c r="A195" s="204"/>
      <c r="C195" s="205"/>
      <c r="D195" s="205"/>
      <c r="E195" s="205"/>
      <c r="F195" s="206"/>
      <c r="G195" s="228"/>
      <c r="H195" s="229" t="s">
        <v>153</v>
      </c>
      <c r="I195" s="379"/>
      <c r="J195" s="208"/>
      <c r="K195" s="192"/>
      <c r="L195" s="192"/>
      <c r="M195" s="192"/>
      <c r="N195" s="192"/>
    </row>
    <row r="196" spans="1:15" s="201" customFormat="1" hidden="1" x14ac:dyDescent="0.45">
      <c r="A196" s="204"/>
      <c r="C196" s="205"/>
      <c r="D196" s="205"/>
      <c r="E196" s="205"/>
      <c r="F196" s="206"/>
      <c r="G196" s="228" t="s">
        <v>154</v>
      </c>
      <c r="H196" s="229" t="s">
        <v>155</v>
      </c>
      <c r="I196" s="379"/>
      <c r="J196" s="208"/>
      <c r="K196" s="192"/>
      <c r="L196" s="192"/>
      <c r="M196" s="192"/>
      <c r="N196" s="192"/>
    </row>
    <row r="197" spans="1:15" s="201" customFormat="1" hidden="1" x14ac:dyDescent="0.45">
      <c r="A197" s="204"/>
      <c r="C197" s="205"/>
      <c r="D197" s="205"/>
      <c r="E197" s="205"/>
      <c r="F197" s="206"/>
      <c r="G197" s="228" t="s">
        <v>156</v>
      </c>
      <c r="H197" s="229" t="s">
        <v>157</v>
      </c>
      <c r="I197" s="379"/>
      <c r="J197" s="208"/>
      <c r="K197" s="192"/>
      <c r="L197" s="192"/>
      <c r="M197" s="192"/>
      <c r="N197" s="192"/>
    </row>
    <row r="198" spans="1:15" s="201" customFormat="1" hidden="1" x14ac:dyDescent="0.45">
      <c r="A198" s="204"/>
      <c r="C198" s="205"/>
      <c r="D198" s="205"/>
      <c r="E198" s="205"/>
      <c r="F198" s="206"/>
      <c r="G198" s="228" t="s">
        <v>158</v>
      </c>
      <c r="H198" s="229" t="s">
        <v>159</v>
      </c>
      <c r="I198" s="379"/>
      <c r="J198" s="208"/>
      <c r="K198" s="192"/>
      <c r="L198" s="192"/>
      <c r="M198" s="192"/>
      <c r="N198" s="192"/>
    </row>
    <row r="199" spans="1:15" s="201" customFormat="1" hidden="1" x14ac:dyDescent="0.45">
      <c r="A199" s="204"/>
      <c r="C199" s="205"/>
      <c r="D199" s="205"/>
      <c r="E199" s="205"/>
      <c r="F199" s="206"/>
      <c r="G199" s="228" t="s">
        <v>160</v>
      </c>
      <c r="H199" s="229" t="s">
        <v>161</v>
      </c>
      <c r="I199" s="379"/>
      <c r="J199" s="208"/>
      <c r="K199" s="192"/>
      <c r="L199" s="192"/>
      <c r="M199" s="192"/>
      <c r="N199" s="192"/>
    </row>
    <row r="200" spans="1:15" s="201" customFormat="1" x14ac:dyDescent="0.45">
      <c r="A200" s="204"/>
      <c r="C200" s="205"/>
      <c r="D200" s="205"/>
      <c r="E200" s="205"/>
      <c r="F200" s="206"/>
      <c r="G200" s="228"/>
      <c r="H200" s="229" t="s">
        <v>332</v>
      </c>
      <c r="I200" s="379"/>
      <c r="J200" s="208"/>
      <c r="K200" s="192"/>
      <c r="L200" s="192"/>
      <c r="M200" s="192"/>
      <c r="N200" s="192"/>
    </row>
    <row r="201" spans="1:15" s="201" customFormat="1" x14ac:dyDescent="0.45">
      <c r="A201" s="222"/>
      <c r="B201" s="223"/>
      <c r="C201" s="245"/>
      <c r="D201" s="245"/>
      <c r="E201" s="245"/>
      <c r="F201" s="224"/>
      <c r="G201" s="377" t="s">
        <v>419</v>
      </c>
      <c r="H201" s="395" t="s">
        <v>333</v>
      </c>
      <c r="I201" s="338"/>
      <c r="J201" s="227"/>
      <c r="K201" s="195"/>
      <c r="L201" s="195"/>
      <c r="M201" s="195"/>
      <c r="N201" s="195"/>
    </row>
    <row r="202" spans="1:15" s="180" customFormat="1" x14ac:dyDescent="0.2">
      <c r="A202" s="175" t="s">
        <v>98</v>
      </c>
      <c r="B202" s="170" t="s">
        <v>290</v>
      </c>
      <c r="C202" s="170"/>
      <c r="D202" s="170"/>
      <c r="E202" s="170"/>
      <c r="F202" s="182"/>
      <c r="G202" s="176"/>
      <c r="H202" s="171"/>
      <c r="I202" s="171"/>
      <c r="J202" s="178"/>
      <c r="K202" s="179"/>
      <c r="L202" s="179"/>
      <c r="M202" s="179"/>
      <c r="N202" s="179"/>
    </row>
    <row r="203" spans="1:15" s="180" customFormat="1" x14ac:dyDescent="0.2">
      <c r="A203" s="663" t="s">
        <v>740</v>
      </c>
      <c r="B203" s="664"/>
      <c r="C203" s="664"/>
      <c r="D203" s="664"/>
      <c r="E203" s="664"/>
      <c r="F203" s="664"/>
      <c r="G203" s="664"/>
      <c r="H203" s="664"/>
      <c r="I203" s="664"/>
      <c r="J203" s="665"/>
      <c r="K203" s="493"/>
      <c r="L203" s="493"/>
      <c r="M203" s="493"/>
      <c r="N203" s="493"/>
    </row>
    <row r="204" spans="1:15" s="124" customFormat="1" x14ac:dyDescent="0.2">
      <c r="A204" s="331"/>
      <c r="B204" s="413" t="s">
        <v>644</v>
      </c>
      <c r="C204" s="666" t="s">
        <v>291</v>
      </c>
      <c r="D204" s="666"/>
      <c r="E204" s="666"/>
      <c r="F204" s="666"/>
      <c r="G204" s="666"/>
      <c r="H204" s="666"/>
      <c r="I204" s="666"/>
      <c r="J204" s="667"/>
      <c r="K204" s="337"/>
      <c r="L204" s="337"/>
      <c r="M204" s="337"/>
      <c r="N204" s="337"/>
    </row>
    <row r="205" spans="1:15" s="124" customFormat="1" x14ac:dyDescent="0.2">
      <c r="A205" s="126"/>
      <c r="C205" s="118" t="s">
        <v>102</v>
      </c>
      <c r="D205" s="124" t="s">
        <v>219</v>
      </c>
      <c r="E205" s="120"/>
      <c r="F205" s="121"/>
      <c r="G205" s="122"/>
      <c r="H205" s="122"/>
      <c r="I205" s="122"/>
      <c r="J205" s="127"/>
      <c r="K205" s="187"/>
      <c r="L205" s="187"/>
      <c r="M205" s="187"/>
      <c r="N205" s="187"/>
      <c r="O205" s="130"/>
    </row>
    <row r="206" spans="1:15" s="124" customFormat="1" x14ac:dyDescent="0.2">
      <c r="A206" s="138"/>
      <c r="B206" s="139"/>
      <c r="C206" s="142"/>
      <c r="D206" s="296" t="s">
        <v>103</v>
      </c>
      <c r="E206" s="140">
        <v>1.1000000000000001</v>
      </c>
      <c r="F206" s="141" t="s">
        <v>524</v>
      </c>
      <c r="G206" s="139"/>
      <c r="H206" s="139"/>
      <c r="I206" s="139"/>
      <c r="J206" s="151"/>
      <c r="K206" s="188"/>
      <c r="L206" s="188"/>
      <c r="M206" s="188"/>
      <c r="N206" s="188"/>
    </row>
    <row r="207" spans="1:15" s="201" customFormat="1" x14ac:dyDescent="0.2">
      <c r="A207" s="204"/>
      <c r="C207" s="205"/>
      <c r="D207" s="205"/>
      <c r="E207" s="218"/>
      <c r="F207" s="206" t="s">
        <v>105</v>
      </c>
      <c r="G207" s="217" t="s">
        <v>6</v>
      </c>
      <c r="H207" s="345" t="s">
        <v>525</v>
      </c>
      <c r="I207" s="345"/>
      <c r="J207" s="208"/>
      <c r="K207" s="192"/>
      <c r="L207" s="192"/>
      <c r="M207" s="192"/>
      <c r="N207" s="192"/>
    </row>
    <row r="208" spans="1:15" s="201" customFormat="1" x14ac:dyDescent="0.2">
      <c r="A208" s="204"/>
      <c r="C208" s="205"/>
      <c r="D208" s="205"/>
      <c r="E208" s="218"/>
      <c r="F208" s="206"/>
      <c r="G208" s="217"/>
      <c r="H208" s="379" t="s">
        <v>526</v>
      </c>
      <c r="I208" s="379"/>
      <c r="J208" s="208"/>
      <c r="K208" s="192"/>
      <c r="L208" s="192"/>
      <c r="M208" s="192"/>
      <c r="N208" s="192"/>
    </row>
    <row r="209" spans="1:15" s="124" customFormat="1" x14ac:dyDescent="0.2">
      <c r="A209" s="138"/>
      <c r="B209" s="139"/>
      <c r="C209" s="142"/>
      <c r="D209" s="296" t="s">
        <v>103</v>
      </c>
      <c r="E209" s="140">
        <v>1.2</v>
      </c>
      <c r="F209" s="141" t="s">
        <v>527</v>
      </c>
      <c r="G209" s="139"/>
      <c r="H209" s="139"/>
      <c r="I209" s="139"/>
      <c r="J209" s="151"/>
      <c r="K209" s="188"/>
      <c r="L209" s="188"/>
      <c r="M209" s="188"/>
      <c r="N209" s="188"/>
    </row>
    <row r="210" spans="1:15" s="201" customFormat="1" x14ac:dyDescent="0.2">
      <c r="A210" s="204"/>
      <c r="C210" s="205"/>
      <c r="D210" s="205"/>
      <c r="E210" s="218"/>
      <c r="F210" s="206" t="s">
        <v>105</v>
      </c>
      <c r="G210" s="273" t="s">
        <v>23</v>
      </c>
      <c r="H210" s="367" t="s">
        <v>528</v>
      </c>
      <c r="I210" s="345"/>
      <c r="J210" s="208"/>
      <c r="K210" s="192"/>
      <c r="L210" s="192"/>
      <c r="M210" s="192"/>
      <c r="N210" s="192"/>
    </row>
    <row r="211" spans="1:15" s="201" customFormat="1" x14ac:dyDescent="0.2">
      <c r="A211" s="294"/>
      <c r="B211" s="295"/>
      <c r="C211" s="271"/>
      <c r="D211" s="271"/>
      <c r="E211" s="242"/>
      <c r="F211" s="272"/>
      <c r="G211" s="273" t="s">
        <v>555</v>
      </c>
      <c r="H211" s="367" t="s">
        <v>529</v>
      </c>
      <c r="I211" s="367"/>
      <c r="J211" s="275"/>
      <c r="K211" s="276"/>
      <c r="L211" s="276"/>
      <c r="M211" s="276"/>
      <c r="N211" s="276"/>
    </row>
    <row r="212" spans="1:15" s="124" customFormat="1" x14ac:dyDescent="0.2">
      <c r="A212" s="138"/>
      <c r="B212" s="139"/>
      <c r="C212" s="142"/>
      <c r="D212" s="296" t="s">
        <v>103</v>
      </c>
      <c r="E212" s="140">
        <v>1.3</v>
      </c>
      <c r="F212" s="141" t="s">
        <v>530</v>
      </c>
      <c r="G212" s="139"/>
      <c r="H212" s="139"/>
      <c r="I212" s="139"/>
      <c r="J212" s="151"/>
      <c r="K212" s="188"/>
      <c r="L212" s="188"/>
      <c r="M212" s="188"/>
      <c r="N212" s="188"/>
    </row>
    <row r="213" spans="1:15" s="201" customFormat="1" x14ac:dyDescent="0.2">
      <c r="A213" s="204"/>
      <c r="C213" s="205"/>
      <c r="D213" s="205"/>
      <c r="E213" s="218"/>
      <c r="F213" s="206" t="s">
        <v>105</v>
      </c>
      <c r="G213" s="217" t="s">
        <v>108</v>
      </c>
      <c r="H213" s="345" t="s">
        <v>531</v>
      </c>
      <c r="I213" s="345"/>
      <c r="J213" s="208"/>
      <c r="K213" s="192"/>
      <c r="L213" s="192"/>
      <c r="M213" s="192"/>
      <c r="N213" s="192"/>
    </row>
    <row r="214" spans="1:15" s="201" customFormat="1" x14ac:dyDescent="0.2">
      <c r="A214" s="294"/>
      <c r="B214" s="295"/>
      <c r="C214" s="271"/>
      <c r="D214" s="271"/>
      <c r="E214" s="242"/>
      <c r="F214" s="272"/>
      <c r="G214" s="273"/>
      <c r="H214" s="367" t="s">
        <v>532</v>
      </c>
      <c r="I214" s="367"/>
      <c r="J214" s="275"/>
      <c r="K214" s="276"/>
      <c r="L214" s="276"/>
      <c r="M214" s="276"/>
      <c r="N214" s="276"/>
    </row>
    <row r="215" spans="1:15" s="201" customFormat="1" x14ac:dyDescent="0.2">
      <c r="A215" s="294"/>
      <c r="B215" s="295"/>
      <c r="C215" s="271"/>
      <c r="D215" s="271"/>
      <c r="E215" s="242"/>
      <c r="F215" s="272"/>
      <c r="G215" s="273" t="s">
        <v>501</v>
      </c>
      <c r="H215" s="367" t="s">
        <v>533</v>
      </c>
      <c r="I215" s="367"/>
      <c r="J215" s="275"/>
      <c r="K215" s="276"/>
      <c r="L215" s="276"/>
      <c r="M215" s="276"/>
      <c r="N215" s="276"/>
    </row>
    <row r="216" spans="1:15" s="201" customFormat="1" x14ac:dyDescent="0.2">
      <c r="A216" s="294"/>
      <c r="B216" s="295"/>
      <c r="C216" s="271"/>
      <c r="D216" s="271"/>
      <c r="E216" s="242"/>
      <c r="F216" s="272"/>
      <c r="G216" s="273" t="s">
        <v>502</v>
      </c>
      <c r="H216" s="367" t="s">
        <v>534</v>
      </c>
      <c r="I216" s="367"/>
      <c r="J216" s="275"/>
      <c r="K216" s="276"/>
      <c r="L216" s="276"/>
      <c r="M216" s="276"/>
      <c r="N216" s="276"/>
    </row>
    <row r="217" spans="1:15" s="201" customFormat="1" x14ac:dyDescent="0.2">
      <c r="A217" s="294"/>
      <c r="B217" s="295"/>
      <c r="C217" s="271"/>
      <c r="D217" s="271"/>
      <c r="E217" s="242"/>
      <c r="F217" s="272"/>
      <c r="G217" s="273" t="s">
        <v>505</v>
      </c>
      <c r="H217" s="367" t="s">
        <v>535</v>
      </c>
      <c r="I217" s="367"/>
      <c r="J217" s="275"/>
      <c r="K217" s="276"/>
      <c r="L217" s="276"/>
      <c r="M217" s="276"/>
      <c r="N217" s="276"/>
    </row>
    <row r="218" spans="1:15" s="201" customFormat="1" x14ac:dyDescent="0.2">
      <c r="A218" s="294"/>
      <c r="B218" s="295"/>
      <c r="C218" s="271"/>
      <c r="D218" s="271"/>
      <c r="E218" s="242"/>
      <c r="F218" s="272"/>
      <c r="G218" s="273" t="s">
        <v>506</v>
      </c>
      <c r="H218" s="367" t="s">
        <v>536</v>
      </c>
      <c r="I218" s="367"/>
      <c r="J218" s="275"/>
      <c r="K218" s="276"/>
      <c r="L218" s="276"/>
      <c r="M218" s="276"/>
      <c r="N218" s="276"/>
    </row>
    <row r="219" spans="1:15" s="124" customFormat="1" x14ac:dyDescent="0.2">
      <c r="A219" s="138"/>
      <c r="B219" s="139"/>
      <c r="C219" s="142"/>
      <c r="D219" s="296" t="s">
        <v>103</v>
      </c>
      <c r="E219" s="140">
        <v>1.4</v>
      </c>
      <c r="F219" s="141" t="s">
        <v>292</v>
      </c>
      <c r="G219" s="139"/>
      <c r="H219" s="139"/>
      <c r="I219" s="139"/>
      <c r="J219" s="151"/>
      <c r="K219" s="188"/>
      <c r="L219" s="188"/>
      <c r="M219" s="188"/>
      <c r="N219" s="188"/>
    </row>
    <row r="220" spans="1:15" s="201" customFormat="1" x14ac:dyDescent="0.2">
      <c r="A220" s="204"/>
      <c r="C220" s="205"/>
      <c r="D220" s="205"/>
      <c r="E220" s="218"/>
      <c r="F220" s="206" t="s">
        <v>105</v>
      </c>
      <c r="G220" s="217" t="s">
        <v>629</v>
      </c>
      <c r="H220" s="379" t="s">
        <v>359</v>
      </c>
      <c r="I220" s="379"/>
      <c r="J220" s="208"/>
      <c r="K220" s="192"/>
      <c r="L220" s="192"/>
      <c r="M220" s="192"/>
      <c r="N220" s="192"/>
    </row>
    <row r="221" spans="1:15" s="201" customFormat="1" x14ac:dyDescent="0.2">
      <c r="A221" s="204"/>
      <c r="C221" s="205"/>
      <c r="D221" s="205"/>
      <c r="E221" s="218"/>
      <c r="F221" s="206"/>
      <c r="G221" s="217"/>
      <c r="H221" s="379" t="s">
        <v>360</v>
      </c>
      <c r="I221" s="379"/>
      <c r="J221" s="208"/>
      <c r="K221" s="192"/>
      <c r="L221" s="192"/>
      <c r="M221" s="192"/>
      <c r="N221" s="192"/>
    </row>
    <row r="222" spans="1:15" s="201" customFormat="1" x14ac:dyDescent="0.2">
      <c r="A222" s="204"/>
      <c r="C222" s="205"/>
      <c r="D222" s="205"/>
      <c r="E222" s="218"/>
      <c r="F222" s="206"/>
      <c r="G222" s="217" t="s">
        <v>632</v>
      </c>
      <c r="H222" s="379" t="s">
        <v>361</v>
      </c>
      <c r="I222" s="379"/>
      <c r="J222" s="208"/>
      <c r="K222" s="192"/>
      <c r="L222" s="192"/>
      <c r="M222" s="192"/>
      <c r="N222" s="192"/>
    </row>
    <row r="223" spans="1:15" s="201" customFormat="1" x14ac:dyDescent="0.2">
      <c r="A223" s="222"/>
      <c r="B223" s="223"/>
      <c r="C223" s="245"/>
      <c r="D223" s="245"/>
      <c r="E223" s="339"/>
      <c r="F223" s="224"/>
      <c r="G223" s="225"/>
      <c r="H223" s="338" t="s">
        <v>362</v>
      </c>
      <c r="I223" s="338"/>
      <c r="J223" s="227"/>
      <c r="K223" s="195"/>
      <c r="L223" s="195"/>
      <c r="M223" s="195"/>
      <c r="N223" s="195"/>
    </row>
    <row r="224" spans="1:15" s="124" customFormat="1" x14ac:dyDescent="0.2">
      <c r="A224" s="138"/>
      <c r="B224" s="139"/>
      <c r="C224" s="298" t="s">
        <v>102</v>
      </c>
      <c r="D224" s="139" t="s">
        <v>293</v>
      </c>
      <c r="E224" s="142"/>
      <c r="F224" s="293"/>
      <c r="G224" s="299"/>
      <c r="H224" s="299"/>
      <c r="I224" s="299"/>
      <c r="J224" s="151"/>
      <c r="K224" s="188"/>
      <c r="L224" s="188"/>
      <c r="M224" s="188"/>
      <c r="N224" s="188"/>
      <c r="O224" s="130"/>
    </row>
    <row r="225" spans="1:14" s="124" customFormat="1" x14ac:dyDescent="0.2">
      <c r="A225" s="126"/>
      <c r="C225" s="120"/>
      <c r="D225" s="129" t="s">
        <v>103</v>
      </c>
      <c r="E225" s="252">
        <v>2.1</v>
      </c>
      <c r="F225" s="125" t="s">
        <v>294</v>
      </c>
      <c r="J225" s="127"/>
      <c r="K225" s="187"/>
      <c r="L225" s="187"/>
      <c r="M225" s="187"/>
      <c r="N225" s="187"/>
    </row>
    <row r="226" spans="1:14" s="201" customFormat="1" x14ac:dyDescent="0.2">
      <c r="A226" s="204"/>
      <c r="C226" s="205"/>
      <c r="D226" s="205"/>
      <c r="E226" s="218"/>
      <c r="F226" s="206" t="s">
        <v>105</v>
      </c>
      <c r="G226" s="217" t="s">
        <v>409</v>
      </c>
      <c r="H226" s="379" t="s">
        <v>365</v>
      </c>
      <c r="I226" s="379"/>
      <c r="J226" s="208"/>
      <c r="K226" s="192"/>
      <c r="L226" s="192"/>
      <c r="M226" s="192"/>
      <c r="N226" s="192"/>
    </row>
    <row r="227" spans="1:14" s="201" customFormat="1" x14ac:dyDescent="0.2">
      <c r="A227" s="204"/>
      <c r="C227" s="205"/>
      <c r="D227" s="205"/>
      <c r="E227" s="218"/>
      <c r="F227" s="206"/>
      <c r="G227" s="217"/>
      <c r="H227" s="379" t="s">
        <v>366</v>
      </c>
      <c r="I227" s="379"/>
      <c r="J227" s="208"/>
      <c r="K227" s="192"/>
      <c r="L227" s="192"/>
      <c r="M227" s="192"/>
      <c r="N227" s="192"/>
    </row>
    <row r="228" spans="1:14" s="201" customFormat="1" x14ac:dyDescent="0.2">
      <c r="A228" s="204"/>
      <c r="C228" s="205"/>
      <c r="D228" s="205"/>
      <c r="E228" s="218"/>
      <c r="F228" s="206"/>
      <c r="G228" s="217" t="s">
        <v>410</v>
      </c>
      <c r="H228" s="379" t="s">
        <v>367</v>
      </c>
      <c r="I228" s="379"/>
      <c r="J228" s="208"/>
      <c r="K228" s="192"/>
      <c r="L228" s="192"/>
      <c r="M228" s="192"/>
      <c r="N228" s="192"/>
    </row>
    <row r="229" spans="1:14" s="201" customFormat="1" x14ac:dyDescent="0.2">
      <c r="A229" s="204"/>
      <c r="C229" s="205"/>
      <c r="D229" s="205"/>
      <c r="E229" s="218"/>
      <c r="F229" s="206"/>
      <c r="G229" s="217"/>
      <c r="H229" s="379" t="s">
        <v>439</v>
      </c>
      <c r="I229" s="379"/>
      <c r="J229" s="208"/>
      <c r="K229" s="192"/>
      <c r="L229" s="192"/>
      <c r="M229" s="192"/>
      <c r="N229" s="192"/>
    </row>
    <row r="230" spans="1:14" s="201" customFormat="1" x14ac:dyDescent="0.2">
      <c r="A230" s="204"/>
      <c r="C230" s="205"/>
      <c r="D230" s="205"/>
      <c r="E230" s="218"/>
      <c r="F230" s="206"/>
      <c r="G230" s="217"/>
      <c r="H230" s="379" t="s">
        <v>437</v>
      </c>
      <c r="I230" s="379"/>
      <c r="J230" s="208"/>
      <c r="K230" s="192"/>
      <c r="L230" s="192"/>
      <c r="M230" s="192"/>
      <c r="N230" s="192"/>
    </row>
    <row r="231" spans="1:14" s="201" customFormat="1" x14ac:dyDescent="0.2">
      <c r="A231" s="204"/>
      <c r="C231" s="205"/>
      <c r="D231" s="205"/>
      <c r="E231" s="218"/>
      <c r="F231" s="206"/>
      <c r="G231" s="217"/>
      <c r="H231" s="379" t="s">
        <v>438</v>
      </c>
      <c r="I231" s="379"/>
      <c r="J231" s="208"/>
      <c r="K231" s="192"/>
      <c r="L231" s="192"/>
      <c r="M231" s="192"/>
      <c r="N231" s="192"/>
    </row>
    <row r="232" spans="1:14" s="201" customFormat="1" x14ac:dyDescent="0.2">
      <c r="A232" s="294"/>
      <c r="B232" s="295"/>
      <c r="C232" s="271"/>
      <c r="D232" s="271"/>
      <c r="E232" s="242"/>
      <c r="F232" s="272"/>
      <c r="G232" s="273" t="s">
        <v>440</v>
      </c>
      <c r="H232" s="367" t="s">
        <v>370</v>
      </c>
      <c r="I232" s="367"/>
      <c r="J232" s="275"/>
      <c r="K232" s="276"/>
      <c r="L232" s="276"/>
      <c r="M232" s="276"/>
      <c r="N232" s="276"/>
    </row>
    <row r="233" spans="1:14" s="201" customFormat="1" x14ac:dyDescent="0.2">
      <c r="A233" s="204"/>
      <c r="C233" s="205"/>
      <c r="D233" s="205"/>
      <c r="E233" s="218"/>
      <c r="F233" s="206"/>
      <c r="G233" s="217" t="s">
        <v>122</v>
      </c>
      <c r="H233" s="379" t="s">
        <v>537</v>
      </c>
      <c r="I233" s="379"/>
      <c r="J233" s="208"/>
      <c r="K233" s="192"/>
      <c r="L233" s="192"/>
      <c r="M233" s="192"/>
      <c r="N233" s="192"/>
    </row>
    <row r="234" spans="1:14" s="124" customFormat="1" x14ac:dyDescent="0.2">
      <c r="A234" s="126"/>
      <c r="C234" s="120"/>
      <c r="D234" s="129" t="s">
        <v>103</v>
      </c>
      <c r="E234" s="252">
        <v>2.2000000000000002</v>
      </c>
      <c r="F234" s="125" t="s">
        <v>295</v>
      </c>
      <c r="J234" s="127"/>
      <c r="K234" s="187"/>
      <c r="L234" s="187"/>
      <c r="M234" s="187"/>
      <c r="N234" s="187"/>
    </row>
    <row r="235" spans="1:14" s="201" customFormat="1" x14ac:dyDescent="0.2">
      <c r="A235" s="204"/>
      <c r="C235" s="205"/>
      <c r="D235" s="205"/>
      <c r="E235" s="218"/>
      <c r="F235" s="206" t="s">
        <v>105</v>
      </c>
      <c r="G235" s="217" t="s">
        <v>441</v>
      </c>
      <c r="H235" s="379" t="s">
        <v>371</v>
      </c>
      <c r="I235" s="379"/>
      <c r="J235" s="208"/>
      <c r="K235" s="192"/>
      <c r="L235" s="192"/>
      <c r="M235" s="192"/>
      <c r="N235" s="192"/>
    </row>
    <row r="236" spans="1:14" s="201" customFormat="1" x14ac:dyDescent="0.2">
      <c r="A236" s="204"/>
      <c r="C236" s="205"/>
      <c r="D236" s="205"/>
      <c r="E236" s="218"/>
      <c r="F236" s="206"/>
      <c r="G236" s="217"/>
      <c r="H236" s="379" t="s">
        <v>372</v>
      </c>
      <c r="I236" s="379"/>
      <c r="J236" s="208"/>
      <c r="K236" s="192"/>
      <c r="L236" s="192"/>
      <c r="M236" s="192"/>
      <c r="N236" s="192"/>
    </row>
    <row r="237" spans="1:14" s="180" customFormat="1" x14ac:dyDescent="0.2">
      <c r="A237" s="175" t="s">
        <v>98</v>
      </c>
      <c r="B237" s="170" t="s">
        <v>296</v>
      </c>
      <c r="C237" s="171"/>
      <c r="D237" s="171"/>
      <c r="E237" s="171"/>
      <c r="F237" s="172"/>
      <c r="G237" s="176"/>
      <c r="H237" s="177"/>
      <c r="I237" s="177"/>
      <c r="J237" s="178"/>
      <c r="K237" s="179"/>
      <c r="L237" s="179"/>
      <c r="M237" s="179"/>
      <c r="N237" s="179"/>
    </row>
    <row r="238" spans="1:14" s="180" customFormat="1" x14ac:dyDescent="0.2">
      <c r="A238" s="663" t="s">
        <v>741</v>
      </c>
      <c r="B238" s="664"/>
      <c r="C238" s="664"/>
      <c r="D238" s="664"/>
      <c r="E238" s="664"/>
      <c r="F238" s="664"/>
      <c r="G238" s="664"/>
      <c r="H238" s="664"/>
      <c r="I238" s="664"/>
      <c r="J238" s="665"/>
      <c r="K238" s="493"/>
      <c r="L238" s="493"/>
      <c r="M238" s="493"/>
      <c r="N238" s="493"/>
    </row>
    <row r="239" spans="1:14" s="124" customFormat="1" x14ac:dyDescent="0.2">
      <c r="A239" s="331"/>
      <c r="B239" s="413" t="s">
        <v>644</v>
      </c>
      <c r="C239" s="333" t="s">
        <v>297</v>
      </c>
      <c r="D239" s="332"/>
      <c r="E239" s="332"/>
      <c r="F239" s="333"/>
      <c r="G239" s="334"/>
      <c r="H239" s="335"/>
      <c r="I239" s="335"/>
      <c r="J239" s="336"/>
      <c r="K239" s="337"/>
      <c r="L239" s="337"/>
      <c r="M239" s="337"/>
      <c r="N239" s="337"/>
    </row>
    <row r="240" spans="1:14" s="124" customFormat="1" x14ac:dyDescent="0.2">
      <c r="A240" s="138"/>
      <c r="B240" s="139"/>
      <c r="C240" s="298" t="s">
        <v>102</v>
      </c>
      <c r="D240" s="139" t="s">
        <v>633</v>
      </c>
      <c r="E240" s="142"/>
      <c r="F240" s="293"/>
      <c r="G240" s="299"/>
      <c r="H240" s="299"/>
      <c r="I240" s="299"/>
      <c r="J240" s="151"/>
      <c r="K240" s="188"/>
      <c r="L240" s="188"/>
      <c r="M240" s="188"/>
      <c r="N240" s="188"/>
    </row>
    <row r="241" spans="1:14" s="124" customFormat="1" x14ac:dyDescent="0.2">
      <c r="A241" s="126"/>
      <c r="C241" s="120"/>
      <c r="D241" s="129" t="s">
        <v>103</v>
      </c>
      <c r="E241" s="252">
        <v>1.1000000000000001</v>
      </c>
      <c r="F241" s="125" t="s">
        <v>538</v>
      </c>
      <c r="J241" s="127"/>
      <c r="K241" s="187"/>
      <c r="L241" s="187"/>
      <c r="M241" s="187"/>
      <c r="N241" s="187"/>
    </row>
    <row r="242" spans="1:14" s="124" customFormat="1" x14ac:dyDescent="0.2">
      <c r="A242" s="126"/>
      <c r="C242" s="120"/>
      <c r="D242" s="129"/>
      <c r="E242" s="252"/>
      <c r="F242" s="125" t="s">
        <v>539</v>
      </c>
      <c r="J242" s="127"/>
      <c r="K242" s="187"/>
      <c r="L242" s="187"/>
      <c r="M242" s="187"/>
      <c r="N242" s="187"/>
    </row>
    <row r="243" spans="1:14" s="201" customFormat="1" x14ac:dyDescent="0.2">
      <c r="A243" s="204"/>
      <c r="C243" s="205"/>
      <c r="D243" s="211"/>
      <c r="E243" s="218"/>
      <c r="F243" s="206" t="s">
        <v>162</v>
      </c>
      <c r="G243" s="217" t="s">
        <v>6</v>
      </c>
      <c r="H243" s="201" t="s">
        <v>540</v>
      </c>
      <c r="I243" s="359"/>
      <c r="J243" s="208"/>
      <c r="K243" s="192"/>
      <c r="L243" s="192"/>
      <c r="M243" s="192"/>
      <c r="N243" s="192"/>
    </row>
    <row r="244" spans="1:14" s="235" customFormat="1" x14ac:dyDescent="0.2">
      <c r="A244" s="234"/>
      <c r="C244" s="236"/>
      <c r="D244" s="369"/>
      <c r="E244" s="366"/>
      <c r="F244" s="237"/>
      <c r="G244" s="368" t="s">
        <v>16</v>
      </c>
      <c r="H244" s="235" t="s">
        <v>541</v>
      </c>
      <c r="I244" s="370"/>
      <c r="J244" s="241"/>
      <c r="K244" s="200"/>
      <c r="L244" s="200"/>
      <c r="M244" s="200"/>
      <c r="N244" s="200"/>
    </row>
    <row r="245" spans="1:14" s="235" customFormat="1" x14ac:dyDescent="0.2">
      <c r="A245" s="234"/>
      <c r="C245" s="236"/>
      <c r="D245" s="369"/>
      <c r="E245" s="366"/>
      <c r="F245" s="237"/>
      <c r="G245" s="368" t="s">
        <v>84</v>
      </c>
      <c r="H245" s="235" t="s">
        <v>542</v>
      </c>
      <c r="I245" s="370"/>
      <c r="J245" s="241"/>
      <c r="K245" s="200"/>
      <c r="L245" s="200"/>
      <c r="M245" s="200"/>
      <c r="N245" s="200"/>
    </row>
    <row r="246" spans="1:14" s="235" customFormat="1" x14ac:dyDescent="0.2">
      <c r="A246" s="401"/>
      <c r="B246" s="402"/>
      <c r="C246" s="403"/>
      <c r="D246" s="404"/>
      <c r="E246" s="405"/>
      <c r="F246" s="406"/>
      <c r="G246" s="407" t="s">
        <v>85</v>
      </c>
      <c r="H246" s="402" t="s">
        <v>543</v>
      </c>
      <c r="I246" s="408"/>
      <c r="J246" s="409"/>
      <c r="K246" s="410"/>
      <c r="L246" s="410"/>
      <c r="M246" s="410"/>
      <c r="N246" s="410"/>
    </row>
    <row r="247" spans="1:14" s="124" customFormat="1" x14ac:dyDescent="0.2">
      <c r="A247" s="138"/>
      <c r="B247" s="139"/>
      <c r="C247" s="142"/>
      <c r="D247" s="296" t="s">
        <v>103</v>
      </c>
      <c r="E247" s="140">
        <v>1.2</v>
      </c>
      <c r="F247" s="141" t="s">
        <v>544</v>
      </c>
      <c r="G247" s="139"/>
      <c r="H247" s="139"/>
      <c r="I247" s="139"/>
      <c r="J247" s="151"/>
      <c r="K247" s="188"/>
      <c r="L247" s="188"/>
      <c r="M247" s="188"/>
      <c r="N247" s="188"/>
    </row>
    <row r="248" spans="1:14" s="201" customFormat="1" x14ac:dyDescent="0.2">
      <c r="A248" s="204"/>
      <c r="C248" s="205"/>
      <c r="D248" s="211"/>
      <c r="E248" s="218"/>
      <c r="F248" s="206" t="s">
        <v>162</v>
      </c>
      <c r="G248" s="217" t="s">
        <v>23</v>
      </c>
      <c r="H248" s="201" t="s">
        <v>545</v>
      </c>
      <c r="I248" s="359"/>
      <c r="J248" s="208"/>
      <c r="K248" s="192"/>
      <c r="L248" s="192"/>
      <c r="M248" s="192"/>
      <c r="N248" s="192"/>
    </row>
    <row r="249" spans="1:14" s="235" customFormat="1" x14ac:dyDescent="0.2">
      <c r="A249" s="234"/>
      <c r="C249" s="236"/>
      <c r="D249" s="369"/>
      <c r="E249" s="366"/>
      <c r="F249" s="237"/>
      <c r="G249" s="368"/>
      <c r="H249" s="235" t="s">
        <v>546</v>
      </c>
      <c r="I249" s="370"/>
      <c r="J249" s="241"/>
      <c r="K249" s="200"/>
      <c r="L249" s="200"/>
      <c r="M249" s="200"/>
      <c r="N249" s="200"/>
    </row>
    <row r="250" spans="1:14" s="124" customFormat="1" x14ac:dyDescent="0.2">
      <c r="A250" s="126"/>
      <c r="C250" s="120"/>
      <c r="D250" s="129" t="s">
        <v>103</v>
      </c>
      <c r="E250" s="252">
        <v>1.3</v>
      </c>
      <c r="F250" s="125" t="s">
        <v>547</v>
      </c>
      <c r="J250" s="127"/>
      <c r="K250" s="187"/>
      <c r="L250" s="187"/>
      <c r="M250" s="187"/>
      <c r="N250" s="187"/>
    </row>
    <row r="251" spans="1:14" s="201" customFormat="1" x14ac:dyDescent="0.2">
      <c r="A251" s="204"/>
      <c r="C251" s="205"/>
      <c r="D251" s="211"/>
      <c r="E251" s="218"/>
      <c r="F251" s="206" t="s">
        <v>162</v>
      </c>
      <c r="G251" s="217" t="s">
        <v>108</v>
      </c>
      <c r="H251" s="201" t="s">
        <v>548</v>
      </c>
      <c r="I251" s="359"/>
      <c r="J251" s="208"/>
      <c r="K251" s="192"/>
      <c r="L251" s="192"/>
      <c r="M251" s="192"/>
      <c r="N251" s="192"/>
    </row>
    <row r="252" spans="1:14" s="124" customFormat="1" x14ac:dyDescent="0.2">
      <c r="A252" s="138"/>
      <c r="B252" s="139"/>
      <c r="C252" s="142"/>
      <c r="D252" s="296" t="s">
        <v>103</v>
      </c>
      <c r="E252" s="140">
        <v>1.4</v>
      </c>
      <c r="F252" s="141" t="s">
        <v>549</v>
      </c>
      <c r="G252" s="139"/>
      <c r="H252" s="139"/>
      <c r="I252" s="139"/>
      <c r="J252" s="151"/>
      <c r="K252" s="188"/>
      <c r="L252" s="188"/>
      <c r="M252" s="188"/>
      <c r="N252" s="188"/>
    </row>
    <row r="253" spans="1:14" s="201" customFormat="1" x14ac:dyDescent="0.2">
      <c r="A253" s="204"/>
      <c r="C253" s="205"/>
      <c r="D253" s="211"/>
      <c r="E253" s="218"/>
      <c r="F253" s="206" t="s">
        <v>162</v>
      </c>
      <c r="G253" s="217" t="s">
        <v>511</v>
      </c>
      <c r="H253" s="201" t="s">
        <v>550</v>
      </c>
      <c r="I253" s="359"/>
      <c r="J253" s="208"/>
      <c r="K253" s="192"/>
      <c r="L253" s="192"/>
      <c r="M253" s="192"/>
      <c r="N253" s="192"/>
    </row>
    <row r="254" spans="1:14" s="235" customFormat="1" x14ac:dyDescent="0.2">
      <c r="A254" s="204"/>
      <c r="B254" s="201"/>
      <c r="C254" s="205"/>
      <c r="D254" s="211"/>
      <c r="E254" s="218"/>
      <c r="F254" s="206"/>
      <c r="G254" s="217"/>
      <c r="H254" s="201" t="s">
        <v>551</v>
      </c>
      <c r="I254" s="359"/>
      <c r="J254" s="208"/>
      <c r="K254" s="192"/>
      <c r="L254" s="192"/>
      <c r="M254" s="192"/>
      <c r="N254" s="192"/>
    </row>
    <row r="255" spans="1:14" s="235" customFormat="1" x14ac:dyDescent="0.2">
      <c r="A255" s="204"/>
      <c r="B255" s="201"/>
      <c r="C255" s="205"/>
      <c r="D255" s="211"/>
      <c r="E255" s="218"/>
      <c r="F255" s="206"/>
      <c r="G255" s="217" t="s">
        <v>514</v>
      </c>
      <c r="H255" s="201" t="s">
        <v>552</v>
      </c>
      <c r="I255" s="359"/>
      <c r="J255" s="208"/>
      <c r="K255" s="192"/>
      <c r="L255" s="192"/>
      <c r="M255" s="192"/>
      <c r="N255" s="192"/>
    </row>
    <row r="256" spans="1:14" s="124" customFormat="1" x14ac:dyDescent="0.2">
      <c r="A256" s="138"/>
      <c r="B256" s="139"/>
      <c r="C256" s="298" t="s">
        <v>102</v>
      </c>
      <c r="D256" s="139" t="s">
        <v>634</v>
      </c>
      <c r="E256" s="142"/>
      <c r="F256" s="293"/>
      <c r="G256" s="299"/>
      <c r="H256" s="299"/>
      <c r="I256" s="299"/>
      <c r="J256" s="151"/>
      <c r="K256" s="188"/>
      <c r="L256" s="188"/>
      <c r="M256" s="188"/>
      <c r="N256" s="188"/>
    </row>
    <row r="257" spans="1:14" s="124" customFormat="1" x14ac:dyDescent="0.2">
      <c r="A257" s="126"/>
      <c r="C257" s="120"/>
      <c r="D257" s="129" t="s">
        <v>103</v>
      </c>
      <c r="E257" s="252">
        <v>2.1</v>
      </c>
      <c r="F257" s="125" t="s">
        <v>233</v>
      </c>
      <c r="J257" s="127"/>
      <c r="K257" s="187"/>
      <c r="L257" s="187"/>
      <c r="M257" s="187"/>
      <c r="N257" s="187"/>
    </row>
    <row r="258" spans="1:14" s="201" customFormat="1" x14ac:dyDescent="0.2">
      <c r="A258" s="204"/>
      <c r="C258" s="205"/>
      <c r="D258" s="211"/>
      <c r="E258" s="218"/>
      <c r="F258" s="206" t="s">
        <v>162</v>
      </c>
      <c r="G258" s="217" t="s">
        <v>409</v>
      </c>
      <c r="H258" s="201" t="s">
        <v>375</v>
      </c>
      <c r="J258" s="208"/>
      <c r="K258" s="192"/>
      <c r="L258" s="192"/>
      <c r="M258" s="192"/>
      <c r="N258" s="192"/>
    </row>
    <row r="259" spans="1:14" s="201" customFormat="1" hidden="1" x14ac:dyDescent="0.2">
      <c r="A259" s="204"/>
      <c r="E259" s="205"/>
      <c r="F259" s="206" t="s">
        <v>105</v>
      </c>
      <c r="G259" s="217" t="s">
        <v>6</v>
      </c>
      <c r="H259" s="219"/>
      <c r="I259" s="219"/>
      <c r="J259" s="244"/>
      <c r="K259" s="192"/>
      <c r="L259" s="192"/>
      <c r="M259" s="192"/>
      <c r="N259" s="192"/>
    </row>
    <row r="260" spans="1:14" s="201" customFormat="1" hidden="1" x14ac:dyDescent="0.2">
      <c r="A260" s="204"/>
      <c r="E260" s="205"/>
      <c r="F260" s="206"/>
      <c r="G260" s="217" t="s">
        <v>16</v>
      </c>
      <c r="H260" s="219"/>
      <c r="I260" s="219"/>
      <c r="J260" s="208"/>
      <c r="K260" s="192"/>
      <c r="L260" s="192"/>
      <c r="M260" s="192"/>
      <c r="N260" s="192"/>
    </row>
    <row r="261" spans="1:14" s="201" customFormat="1" hidden="1" x14ac:dyDescent="0.2">
      <c r="A261" s="204"/>
      <c r="E261" s="205"/>
      <c r="F261" s="206"/>
      <c r="G261" s="217" t="s">
        <v>84</v>
      </c>
      <c r="H261" s="219"/>
      <c r="I261" s="219"/>
      <c r="J261" s="208"/>
      <c r="K261" s="192"/>
      <c r="L261" s="192"/>
      <c r="M261" s="192"/>
      <c r="N261" s="192"/>
    </row>
    <row r="262" spans="1:14" s="201" customFormat="1" hidden="1" x14ac:dyDescent="0.2">
      <c r="A262" s="204"/>
      <c r="E262" s="205"/>
      <c r="F262" s="206"/>
      <c r="G262" s="217"/>
      <c r="H262" s="219"/>
      <c r="I262" s="219"/>
      <c r="J262" s="208"/>
      <c r="K262" s="192"/>
      <c r="L262" s="192"/>
      <c r="M262" s="192"/>
      <c r="N262" s="192"/>
    </row>
    <row r="263" spans="1:14" s="201" customFormat="1" hidden="1" x14ac:dyDescent="0.2">
      <c r="A263" s="204"/>
      <c r="E263" s="205"/>
      <c r="F263" s="206"/>
      <c r="G263" s="217" t="s">
        <v>85</v>
      </c>
      <c r="H263" s="219"/>
      <c r="I263" s="219"/>
      <c r="J263" s="208"/>
      <c r="K263" s="192"/>
      <c r="L263" s="192"/>
      <c r="M263" s="192"/>
      <c r="N263" s="192"/>
    </row>
    <row r="264" spans="1:14" s="201" customFormat="1" hidden="1" x14ac:dyDescent="0.2">
      <c r="A264" s="204"/>
      <c r="E264" s="205"/>
      <c r="F264" s="206"/>
      <c r="G264" s="217" t="s">
        <v>86</v>
      </c>
      <c r="H264" s="219"/>
      <c r="I264" s="219"/>
      <c r="J264" s="208"/>
      <c r="K264" s="192"/>
      <c r="L264" s="192"/>
      <c r="M264" s="192"/>
      <c r="N264" s="192"/>
    </row>
    <row r="265" spans="1:14" s="201" customFormat="1" hidden="1" x14ac:dyDescent="0.2">
      <c r="A265" s="204"/>
      <c r="E265" s="205"/>
      <c r="F265" s="206"/>
      <c r="G265" s="217"/>
      <c r="H265" s="219"/>
      <c r="I265" s="219"/>
      <c r="J265" s="208"/>
      <c r="K265" s="192"/>
      <c r="L265" s="192"/>
      <c r="M265" s="192"/>
      <c r="N265" s="192"/>
    </row>
    <row r="266" spans="1:14" s="235" customFormat="1" x14ac:dyDescent="0.2">
      <c r="A266" s="204"/>
      <c r="B266" s="201"/>
      <c r="C266" s="201"/>
      <c r="D266" s="201"/>
      <c r="E266" s="205"/>
      <c r="F266" s="206"/>
      <c r="G266" s="217"/>
      <c r="H266" s="219" t="s">
        <v>442</v>
      </c>
      <c r="I266" s="219"/>
      <c r="J266" s="208"/>
      <c r="K266" s="192"/>
      <c r="L266" s="192"/>
      <c r="M266" s="192"/>
      <c r="N266" s="192"/>
    </row>
    <row r="267" spans="1:14" s="235" customFormat="1" x14ac:dyDescent="0.2">
      <c r="A267" s="204"/>
      <c r="B267" s="201"/>
      <c r="C267" s="201"/>
      <c r="D267" s="201"/>
      <c r="E267" s="205"/>
      <c r="F267" s="206"/>
      <c r="G267" s="217"/>
      <c r="H267" s="219" t="s">
        <v>443</v>
      </c>
      <c r="I267" s="219"/>
      <c r="J267" s="208"/>
      <c r="K267" s="192"/>
      <c r="L267" s="192"/>
      <c r="M267" s="192"/>
      <c r="N267" s="192"/>
    </row>
    <row r="268" spans="1:14" s="235" customFormat="1" x14ac:dyDescent="0.2">
      <c r="A268" s="204"/>
      <c r="B268" s="201"/>
      <c r="C268" s="201"/>
      <c r="D268" s="201"/>
      <c r="E268" s="205"/>
      <c r="F268" s="206"/>
      <c r="G268" s="217"/>
      <c r="H268" s="219" t="s">
        <v>444</v>
      </c>
      <c r="I268" s="219"/>
      <c r="J268" s="208"/>
      <c r="K268" s="192"/>
      <c r="L268" s="192"/>
      <c r="M268" s="192"/>
      <c r="N268" s="192"/>
    </row>
    <row r="269" spans="1:14" s="235" customFormat="1" x14ac:dyDescent="0.2">
      <c r="A269" s="204"/>
      <c r="B269" s="201"/>
      <c r="C269" s="201"/>
      <c r="D269" s="201"/>
      <c r="E269" s="205"/>
      <c r="F269" s="206"/>
      <c r="G269" s="217"/>
      <c r="H269" s="219" t="s">
        <v>445</v>
      </c>
      <c r="I269" s="219"/>
      <c r="J269" s="208"/>
      <c r="K269" s="192"/>
      <c r="L269" s="192"/>
      <c r="M269" s="192"/>
      <c r="N269" s="192"/>
    </row>
    <row r="270" spans="1:14" s="124" customFormat="1" x14ac:dyDescent="0.2">
      <c r="A270" s="138"/>
      <c r="B270" s="139"/>
      <c r="C270" s="298" t="s">
        <v>102</v>
      </c>
      <c r="D270" s="139" t="s">
        <v>635</v>
      </c>
      <c r="E270" s="142"/>
      <c r="F270" s="293"/>
      <c r="G270" s="299"/>
      <c r="H270" s="299"/>
      <c r="I270" s="299"/>
      <c r="J270" s="151"/>
      <c r="K270" s="188"/>
      <c r="L270" s="188"/>
      <c r="M270" s="188"/>
      <c r="N270" s="188"/>
    </row>
    <row r="271" spans="1:14" s="124" customFormat="1" x14ac:dyDescent="0.2">
      <c r="A271" s="126"/>
      <c r="C271" s="120"/>
      <c r="D271" s="129" t="s">
        <v>103</v>
      </c>
      <c r="E271" s="252">
        <v>3.1</v>
      </c>
      <c r="F271" s="125" t="s">
        <v>298</v>
      </c>
      <c r="J271" s="127"/>
      <c r="K271" s="187"/>
      <c r="L271" s="187"/>
      <c r="M271" s="187"/>
      <c r="N271" s="187"/>
    </row>
    <row r="272" spans="1:14" s="201" customFormat="1" x14ac:dyDescent="0.2">
      <c r="A272" s="204"/>
      <c r="C272" s="205"/>
      <c r="D272" s="211"/>
      <c r="E272" s="218"/>
      <c r="F272" s="206" t="s">
        <v>162</v>
      </c>
      <c r="G272" s="398" t="s">
        <v>413</v>
      </c>
      <c r="H272" s="201" t="s">
        <v>376</v>
      </c>
      <c r="I272" s="400"/>
      <c r="J272" s="208"/>
      <c r="K272" s="192"/>
      <c r="L272" s="192"/>
      <c r="M272" s="192"/>
      <c r="N272" s="192"/>
    </row>
    <row r="273" spans="1:14" s="201" customFormat="1" hidden="1" x14ac:dyDescent="0.2">
      <c r="A273" s="204"/>
      <c r="E273" s="205"/>
      <c r="F273" s="206" t="s">
        <v>105</v>
      </c>
      <c r="G273" s="398" t="s">
        <v>6</v>
      </c>
      <c r="H273" s="219" t="s">
        <v>82</v>
      </c>
      <c r="I273" s="399"/>
      <c r="J273" s="244"/>
      <c r="K273" s="192"/>
      <c r="L273" s="192"/>
      <c r="M273" s="192"/>
      <c r="N273" s="192"/>
    </row>
    <row r="274" spans="1:14" s="201" customFormat="1" hidden="1" x14ac:dyDescent="0.2">
      <c r="A274" s="204"/>
      <c r="E274" s="205"/>
      <c r="F274" s="206"/>
      <c r="G274" s="398" t="s">
        <v>16</v>
      </c>
      <c r="H274" s="219" t="s">
        <v>83</v>
      </c>
      <c r="I274" s="399"/>
      <c r="J274" s="208"/>
      <c r="K274" s="192"/>
      <c r="L274" s="192"/>
      <c r="M274" s="192"/>
      <c r="N274" s="192"/>
    </row>
    <row r="275" spans="1:14" s="201" customFormat="1" hidden="1" x14ac:dyDescent="0.2">
      <c r="A275" s="204"/>
      <c r="E275" s="205"/>
      <c r="F275" s="206"/>
      <c r="G275" s="398" t="s">
        <v>84</v>
      </c>
      <c r="H275" s="219" t="s">
        <v>129</v>
      </c>
      <c r="I275" s="399"/>
      <c r="J275" s="208"/>
      <c r="K275" s="192"/>
      <c r="L275" s="192"/>
      <c r="M275" s="192"/>
      <c r="N275" s="192"/>
    </row>
    <row r="276" spans="1:14" s="201" customFormat="1" hidden="1" x14ac:dyDescent="0.2">
      <c r="A276" s="204"/>
      <c r="E276" s="205"/>
      <c r="F276" s="206"/>
      <c r="G276" s="398"/>
      <c r="H276" s="219" t="s">
        <v>130</v>
      </c>
      <c r="I276" s="399"/>
      <c r="J276" s="208"/>
      <c r="K276" s="192"/>
      <c r="L276" s="192"/>
      <c r="M276" s="192"/>
      <c r="N276" s="192"/>
    </row>
    <row r="277" spans="1:14" s="201" customFormat="1" hidden="1" x14ac:dyDescent="0.2">
      <c r="A277" s="204"/>
      <c r="E277" s="205"/>
      <c r="F277" s="206"/>
      <c r="G277" s="398" t="s">
        <v>85</v>
      </c>
      <c r="H277" s="219" t="s">
        <v>131</v>
      </c>
      <c r="I277" s="399"/>
      <c r="J277" s="208"/>
      <c r="K277" s="192"/>
      <c r="L277" s="192"/>
      <c r="M277" s="192"/>
      <c r="N277" s="192"/>
    </row>
    <row r="278" spans="1:14" s="201" customFormat="1" hidden="1" x14ac:dyDescent="0.2">
      <c r="A278" s="204"/>
      <c r="E278" s="205"/>
      <c r="F278" s="206"/>
      <c r="G278" s="398" t="s">
        <v>86</v>
      </c>
      <c r="H278" s="219" t="s">
        <v>133</v>
      </c>
      <c r="I278" s="399"/>
      <c r="J278" s="208"/>
      <c r="K278" s="192"/>
      <c r="L278" s="192"/>
      <c r="M278" s="192"/>
      <c r="N278" s="192"/>
    </row>
    <row r="279" spans="1:14" s="201" customFormat="1" hidden="1" x14ac:dyDescent="0.2">
      <c r="A279" s="204"/>
      <c r="E279" s="205"/>
      <c r="F279" s="206"/>
      <c r="G279" s="398"/>
      <c r="H279" s="219" t="s">
        <v>132</v>
      </c>
      <c r="I279" s="399"/>
      <c r="J279" s="208"/>
      <c r="K279" s="192"/>
      <c r="L279" s="192"/>
      <c r="M279" s="192"/>
      <c r="N279" s="192"/>
    </row>
    <row r="280" spans="1:14" s="235" customFormat="1" x14ac:dyDescent="0.2">
      <c r="A280" s="204"/>
      <c r="B280" s="201"/>
      <c r="C280" s="201"/>
      <c r="D280" s="201"/>
      <c r="E280" s="205"/>
      <c r="F280" s="206"/>
      <c r="G280" s="398"/>
      <c r="H280" s="219" t="s">
        <v>377</v>
      </c>
      <c r="I280" s="399"/>
      <c r="J280" s="208"/>
      <c r="K280" s="192"/>
      <c r="L280" s="192"/>
      <c r="M280" s="192"/>
      <c r="N280" s="192"/>
    </row>
    <row r="281" spans="1:14" s="235" customFormat="1" x14ac:dyDescent="0.2">
      <c r="A281" s="204"/>
      <c r="B281" s="201"/>
      <c r="C281" s="201"/>
      <c r="D281" s="201"/>
      <c r="E281" s="205"/>
      <c r="F281" s="206"/>
      <c r="G281" s="398" t="s">
        <v>416</v>
      </c>
      <c r="H281" s="219" t="s">
        <v>378</v>
      </c>
      <c r="I281" s="399"/>
      <c r="J281" s="208"/>
      <c r="K281" s="192"/>
      <c r="L281" s="192"/>
      <c r="M281" s="192"/>
      <c r="N281" s="192"/>
    </row>
    <row r="282" spans="1:14" s="235" customFormat="1" x14ac:dyDescent="0.2">
      <c r="A282" s="204"/>
      <c r="B282" s="201"/>
      <c r="C282" s="201"/>
      <c r="D282" s="201"/>
      <c r="E282" s="205"/>
      <c r="F282" s="206"/>
      <c r="G282" s="398"/>
      <c r="H282" s="219" t="s">
        <v>379</v>
      </c>
      <c r="I282" s="399"/>
      <c r="J282" s="208"/>
      <c r="K282" s="192"/>
      <c r="L282" s="192"/>
      <c r="M282" s="192"/>
      <c r="N282" s="192"/>
    </row>
    <row r="283" spans="1:14" s="235" customFormat="1" x14ac:dyDescent="0.2">
      <c r="A283" s="204"/>
      <c r="B283" s="201"/>
      <c r="C283" s="201"/>
      <c r="D283" s="201"/>
      <c r="E283" s="205"/>
      <c r="F283" s="206"/>
      <c r="G283" s="398" t="s">
        <v>417</v>
      </c>
      <c r="H283" s="219" t="s">
        <v>380</v>
      </c>
      <c r="I283" s="399"/>
      <c r="J283" s="208"/>
      <c r="K283" s="192"/>
      <c r="L283" s="192"/>
      <c r="M283" s="192"/>
      <c r="N283" s="192"/>
    </row>
    <row r="284" spans="1:14" s="235" customFormat="1" x14ac:dyDescent="0.2">
      <c r="A284" s="204"/>
      <c r="B284" s="201"/>
      <c r="C284" s="201"/>
      <c r="D284" s="201"/>
      <c r="E284" s="205"/>
      <c r="F284" s="206"/>
      <c r="G284" s="398"/>
      <c r="H284" s="219" t="s">
        <v>381</v>
      </c>
      <c r="I284" s="399"/>
      <c r="J284" s="208"/>
      <c r="K284" s="192"/>
      <c r="L284" s="192"/>
      <c r="M284" s="192"/>
      <c r="N284" s="192"/>
    </row>
    <row r="285" spans="1:14" s="235" customFormat="1" x14ac:dyDescent="0.2">
      <c r="A285" s="222"/>
      <c r="B285" s="223"/>
      <c r="C285" s="223"/>
      <c r="D285" s="223"/>
      <c r="E285" s="245"/>
      <c r="F285" s="224"/>
      <c r="G285" s="411" t="s">
        <v>470</v>
      </c>
      <c r="H285" s="246" t="s">
        <v>553</v>
      </c>
      <c r="I285" s="412"/>
      <c r="J285" s="227"/>
      <c r="K285" s="195"/>
      <c r="L285" s="195"/>
      <c r="M285" s="195"/>
      <c r="N285" s="195"/>
    </row>
    <row r="286" spans="1:14" s="173" customFormat="1" x14ac:dyDescent="0.2">
      <c r="A286" s="284" t="s">
        <v>98</v>
      </c>
      <c r="B286" s="170" t="s">
        <v>273</v>
      </c>
      <c r="C286" s="171"/>
      <c r="D286" s="300"/>
      <c r="E286" s="171"/>
      <c r="F286" s="172"/>
      <c r="G286" s="301"/>
      <c r="H286" s="301"/>
      <c r="I286" s="301"/>
      <c r="J286" s="285"/>
      <c r="K286" s="302">
        <f>SUM(K379)</f>
        <v>0</v>
      </c>
      <c r="L286" s="302">
        <f t="shared" ref="L286:N286" si="1">SUM(L379)</f>
        <v>0</v>
      </c>
      <c r="M286" s="302">
        <f t="shared" si="1"/>
        <v>0</v>
      </c>
      <c r="N286" s="302">
        <f t="shared" si="1"/>
        <v>0</v>
      </c>
    </row>
    <row r="287" spans="1:14" s="180" customFormat="1" x14ac:dyDescent="0.2">
      <c r="A287" s="175" t="s">
        <v>98</v>
      </c>
      <c r="B287" s="170" t="s">
        <v>283</v>
      </c>
      <c r="C287" s="171"/>
      <c r="D287" s="171"/>
      <c r="E287" s="171"/>
      <c r="F287" s="172"/>
      <c r="G287" s="176"/>
      <c r="H287" s="177"/>
      <c r="I287" s="177"/>
      <c r="J287" s="178"/>
      <c r="K287" s="179"/>
      <c r="L287" s="179"/>
      <c r="M287" s="179"/>
      <c r="N287" s="179"/>
    </row>
    <row r="288" spans="1:14" s="180" customFormat="1" x14ac:dyDescent="0.2">
      <c r="A288" s="175" t="s">
        <v>98</v>
      </c>
      <c r="B288" s="170" t="s">
        <v>290</v>
      </c>
      <c r="C288" s="170"/>
      <c r="D288" s="170"/>
      <c r="E288" s="170"/>
      <c r="F288" s="182"/>
      <c r="G288" s="176"/>
      <c r="H288" s="171"/>
      <c r="I288" s="171"/>
      <c r="J288" s="178"/>
      <c r="K288" s="179"/>
      <c r="L288" s="179"/>
      <c r="M288" s="179"/>
      <c r="N288" s="179"/>
    </row>
    <row r="289" spans="1:14" s="180" customFormat="1" x14ac:dyDescent="0.2">
      <c r="A289" s="175" t="s">
        <v>98</v>
      </c>
      <c r="B289" s="170" t="s">
        <v>296</v>
      </c>
      <c r="C289" s="171"/>
      <c r="D289" s="171"/>
      <c r="E289" s="171"/>
      <c r="F289" s="172"/>
      <c r="G289" s="176"/>
      <c r="H289" s="177"/>
      <c r="I289" s="177"/>
      <c r="J289" s="178"/>
      <c r="K289" s="179"/>
      <c r="L289" s="179"/>
      <c r="M289" s="179"/>
      <c r="N289" s="179"/>
    </row>
    <row r="290" spans="1:14" s="180" customFormat="1" x14ac:dyDescent="0.2">
      <c r="A290" s="663" t="s">
        <v>742</v>
      </c>
      <c r="B290" s="664"/>
      <c r="C290" s="664"/>
      <c r="D290" s="664"/>
      <c r="E290" s="664"/>
      <c r="F290" s="664"/>
      <c r="G290" s="664"/>
      <c r="H290" s="664"/>
      <c r="I290" s="664"/>
      <c r="J290" s="665"/>
      <c r="K290" s="493"/>
      <c r="L290" s="493"/>
      <c r="M290" s="493"/>
      <c r="N290" s="493"/>
    </row>
    <row r="291" spans="1:14" s="124" customFormat="1" x14ac:dyDescent="0.2">
      <c r="A291" s="331"/>
      <c r="B291" s="413" t="s">
        <v>644</v>
      </c>
      <c r="C291" s="333" t="s">
        <v>299</v>
      </c>
      <c r="D291" s="332"/>
      <c r="E291" s="332"/>
      <c r="F291" s="333"/>
      <c r="G291" s="334"/>
      <c r="H291" s="335"/>
      <c r="I291" s="335"/>
      <c r="J291" s="336"/>
      <c r="K291" s="337"/>
      <c r="L291" s="337"/>
      <c r="M291" s="337"/>
      <c r="N291" s="337"/>
    </row>
    <row r="292" spans="1:14" s="124" customFormat="1" x14ac:dyDescent="0.2">
      <c r="A292" s="126"/>
      <c r="C292" s="118" t="s">
        <v>102</v>
      </c>
      <c r="D292" s="124" t="s">
        <v>255</v>
      </c>
      <c r="E292" s="120"/>
      <c r="F292" s="121"/>
      <c r="G292" s="122"/>
      <c r="H292" s="122"/>
      <c r="I292" s="122"/>
      <c r="J292" s="127"/>
      <c r="K292" s="187"/>
      <c r="L292" s="187"/>
      <c r="M292" s="187"/>
      <c r="N292" s="187"/>
    </row>
    <row r="293" spans="1:14" s="124" customFormat="1" x14ac:dyDescent="0.2">
      <c r="A293" s="126"/>
      <c r="C293" s="120"/>
      <c r="D293" s="129" t="s">
        <v>103</v>
      </c>
      <c r="E293" s="252">
        <v>1.1000000000000001</v>
      </c>
      <c r="F293" s="125" t="s">
        <v>554</v>
      </c>
      <c r="J293" s="127"/>
      <c r="K293" s="187"/>
      <c r="L293" s="187"/>
      <c r="M293" s="187"/>
      <c r="N293" s="187"/>
    </row>
    <row r="294" spans="1:14" s="201" customFormat="1" x14ac:dyDescent="0.2">
      <c r="A294" s="204"/>
      <c r="C294" s="205"/>
      <c r="D294" s="211"/>
      <c r="E294" s="218"/>
      <c r="F294" s="206" t="s">
        <v>162</v>
      </c>
      <c r="G294" s="217" t="s">
        <v>6</v>
      </c>
      <c r="H294" s="201" t="s">
        <v>557</v>
      </c>
      <c r="I294" s="359"/>
      <c r="J294" s="208"/>
      <c r="K294" s="192"/>
      <c r="L294" s="192"/>
      <c r="M294" s="192"/>
      <c r="N294" s="192"/>
    </row>
    <row r="295" spans="1:14" s="201" customFormat="1" x14ac:dyDescent="0.2">
      <c r="A295" s="204"/>
      <c r="C295" s="205"/>
      <c r="D295" s="211"/>
      <c r="E295" s="218"/>
      <c r="F295" s="206"/>
      <c r="G295" s="217"/>
      <c r="H295" s="201" t="s">
        <v>558</v>
      </c>
      <c r="I295" s="359"/>
      <c r="J295" s="208"/>
      <c r="K295" s="192"/>
      <c r="L295" s="192"/>
      <c r="M295" s="192"/>
      <c r="N295" s="192"/>
    </row>
    <row r="296" spans="1:14" s="124" customFormat="1" x14ac:dyDescent="0.2">
      <c r="A296" s="126"/>
      <c r="C296" s="120"/>
      <c r="D296" s="129" t="s">
        <v>103</v>
      </c>
      <c r="E296" s="252">
        <v>1.2</v>
      </c>
      <c r="F296" s="125" t="s">
        <v>300</v>
      </c>
      <c r="J296" s="127"/>
      <c r="K296" s="187"/>
      <c r="L296" s="187"/>
      <c r="M296" s="187"/>
      <c r="N296" s="187"/>
    </row>
    <row r="297" spans="1:14" s="201" customFormat="1" x14ac:dyDescent="0.2">
      <c r="A297" s="294"/>
      <c r="B297" s="295"/>
      <c r="C297" s="271"/>
      <c r="D297" s="373"/>
      <c r="E297" s="242"/>
      <c r="F297" s="272" t="s">
        <v>162</v>
      </c>
      <c r="G297" s="273" t="s">
        <v>636</v>
      </c>
      <c r="H297" s="295" t="s">
        <v>382</v>
      </c>
      <c r="I297" s="295"/>
      <c r="J297" s="275"/>
      <c r="K297" s="276"/>
      <c r="L297" s="276"/>
      <c r="M297" s="276"/>
      <c r="N297" s="276"/>
    </row>
    <row r="298" spans="1:14" s="201" customFormat="1" hidden="1" x14ac:dyDescent="0.2">
      <c r="A298" s="204"/>
      <c r="E298" s="205"/>
      <c r="F298" s="206" t="s">
        <v>105</v>
      </c>
      <c r="G298" s="217" t="s">
        <v>6</v>
      </c>
      <c r="H298" s="219" t="s">
        <v>82</v>
      </c>
      <c r="I298" s="219"/>
      <c r="J298" s="244"/>
      <c r="K298" s="192"/>
      <c r="L298" s="192"/>
      <c r="M298" s="192"/>
      <c r="N298" s="192"/>
    </row>
    <row r="299" spans="1:14" s="201" customFormat="1" hidden="1" x14ac:dyDescent="0.2">
      <c r="A299" s="204"/>
      <c r="E299" s="205"/>
      <c r="F299" s="206"/>
      <c r="G299" s="217" t="s">
        <v>16</v>
      </c>
      <c r="H299" s="219" t="s">
        <v>83</v>
      </c>
      <c r="I299" s="219"/>
      <c r="J299" s="208"/>
      <c r="K299" s="192"/>
      <c r="L299" s="192"/>
      <c r="M299" s="192"/>
      <c r="N299" s="192"/>
    </row>
    <row r="300" spans="1:14" s="201" customFormat="1" hidden="1" x14ac:dyDescent="0.2">
      <c r="A300" s="204"/>
      <c r="E300" s="205"/>
      <c r="F300" s="206"/>
      <c r="G300" s="217" t="s">
        <v>84</v>
      </c>
      <c r="H300" s="219" t="s">
        <v>129</v>
      </c>
      <c r="I300" s="219"/>
      <c r="J300" s="208"/>
      <c r="K300" s="192"/>
      <c r="L300" s="192"/>
      <c r="M300" s="192"/>
      <c r="N300" s="192"/>
    </row>
    <row r="301" spans="1:14" s="201" customFormat="1" hidden="1" x14ac:dyDescent="0.2">
      <c r="A301" s="204"/>
      <c r="E301" s="205"/>
      <c r="F301" s="206"/>
      <c r="G301" s="217"/>
      <c r="H301" s="219" t="s">
        <v>130</v>
      </c>
      <c r="I301" s="219"/>
      <c r="J301" s="208"/>
      <c r="K301" s="192"/>
      <c r="L301" s="192"/>
      <c r="M301" s="192"/>
      <c r="N301" s="192"/>
    </row>
    <row r="302" spans="1:14" s="201" customFormat="1" hidden="1" x14ac:dyDescent="0.2">
      <c r="A302" s="204"/>
      <c r="E302" s="205"/>
      <c r="F302" s="206"/>
      <c r="G302" s="217" t="s">
        <v>85</v>
      </c>
      <c r="H302" s="219" t="s">
        <v>131</v>
      </c>
      <c r="I302" s="219"/>
      <c r="J302" s="208"/>
      <c r="K302" s="192"/>
      <c r="L302" s="192"/>
      <c r="M302" s="192"/>
      <c r="N302" s="192"/>
    </row>
    <row r="303" spans="1:14" s="201" customFormat="1" hidden="1" x14ac:dyDescent="0.2">
      <c r="A303" s="204"/>
      <c r="E303" s="205"/>
      <c r="F303" s="206"/>
      <c r="G303" s="217" t="s">
        <v>86</v>
      </c>
      <c r="H303" s="219" t="s">
        <v>133</v>
      </c>
      <c r="I303" s="219"/>
      <c r="J303" s="208"/>
      <c r="K303" s="192"/>
      <c r="L303" s="192"/>
      <c r="M303" s="192"/>
      <c r="N303" s="192"/>
    </row>
    <row r="304" spans="1:14" s="201" customFormat="1" hidden="1" x14ac:dyDescent="0.2">
      <c r="A304" s="204"/>
      <c r="E304" s="205"/>
      <c r="F304" s="206"/>
      <c r="G304" s="217"/>
      <c r="H304" s="219" t="s">
        <v>132</v>
      </c>
      <c r="I304" s="219"/>
      <c r="J304" s="208"/>
      <c r="K304" s="192"/>
      <c r="L304" s="192"/>
      <c r="M304" s="192"/>
      <c r="N304" s="192"/>
    </row>
    <row r="305" spans="1:14" s="235" customFormat="1" x14ac:dyDescent="0.2">
      <c r="A305" s="204"/>
      <c r="B305" s="201"/>
      <c r="C305" s="201"/>
      <c r="D305" s="201"/>
      <c r="E305" s="205"/>
      <c r="F305" s="206"/>
      <c r="G305" s="217" t="s">
        <v>637</v>
      </c>
      <c r="H305" s="219" t="s">
        <v>383</v>
      </c>
      <c r="I305" s="219"/>
      <c r="J305" s="208"/>
      <c r="K305" s="192"/>
      <c r="L305" s="192"/>
      <c r="M305" s="192"/>
      <c r="N305" s="192"/>
    </row>
    <row r="306" spans="1:14" s="235" customFormat="1" x14ac:dyDescent="0.2">
      <c r="A306" s="204"/>
      <c r="B306" s="201"/>
      <c r="C306" s="201"/>
      <c r="D306" s="201"/>
      <c r="E306" s="205"/>
      <c r="F306" s="206"/>
      <c r="G306" s="217" t="s">
        <v>638</v>
      </c>
      <c r="H306" s="219" t="s">
        <v>384</v>
      </c>
      <c r="I306" s="219"/>
      <c r="J306" s="208"/>
      <c r="K306" s="192"/>
      <c r="L306" s="192"/>
      <c r="M306" s="192"/>
      <c r="N306" s="192"/>
    </row>
    <row r="307" spans="1:14" s="235" customFormat="1" x14ac:dyDescent="0.2">
      <c r="A307" s="204"/>
      <c r="B307" s="201"/>
      <c r="C307" s="201"/>
      <c r="D307" s="201"/>
      <c r="E307" s="205"/>
      <c r="F307" s="206"/>
      <c r="G307" s="217"/>
      <c r="H307" s="219" t="s">
        <v>385</v>
      </c>
      <c r="I307" s="219"/>
      <c r="J307" s="208"/>
      <c r="K307" s="192"/>
      <c r="L307" s="192"/>
      <c r="M307" s="192"/>
      <c r="N307" s="192"/>
    </row>
    <row r="308" spans="1:14" s="235" customFormat="1" x14ac:dyDescent="0.2">
      <c r="A308" s="204"/>
      <c r="B308" s="201"/>
      <c r="C308" s="201"/>
      <c r="D308" s="201"/>
      <c r="E308" s="205"/>
      <c r="F308" s="206"/>
      <c r="G308" s="217" t="s">
        <v>639</v>
      </c>
      <c r="H308" s="219" t="s">
        <v>386</v>
      </c>
      <c r="I308" s="219"/>
      <c r="J308" s="208"/>
      <c r="K308" s="192"/>
      <c r="L308" s="192"/>
      <c r="M308" s="192"/>
      <c r="N308" s="192"/>
    </row>
    <row r="309" spans="1:14" s="235" customFormat="1" x14ac:dyDescent="0.2">
      <c r="A309" s="204"/>
      <c r="B309" s="201"/>
      <c r="C309" s="201"/>
      <c r="D309" s="201"/>
      <c r="E309" s="205"/>
      <c r="F309" s="206"/>
      <c r="G309" s="217"/>
      <c r="H309" s="219" t="s">
        <v>387</v>
      </c>
      <c r="I309" s="219"/>
      <c r="J309" s="208"/>
      <c r="K309" s="192"/>
      <c r="L309" s="192"/>
      <c r="M309" s="192"/>
      <c r="N309" s="192"/>
    </row>
    <row r="310" spans="1:14" s="124" customFormat="1" x14ac:dyDescent="0.2">
      <c r="A310" s="126"/>
      <c r="C310" s="120"/>
      <c r="D310" s="129" t="s">
        <v>103</v>
      </c>
      <c r="E310" s="252">
        <v>1.3</v>
      </c>
      <c r="F310" s="125" t="s">
        <v>559</v>
      </c>
      <c r="J310" s="127"/>
      <c r="K310" s="187"/>
      <c r="L310" s="187"/>
      <c r="M310" s="187"/>
      <c r="N310" s="187"/>
    </row>
    <row r="311" spans="1:14" s="201" customFormat="1" x14ac:dyDescent="0.2">
      <c r="A311" s="204"/>
      <c r="C311" s="205"/>
      <c r="D311" s="211"/>
      <c r="E311" s="218"/>
      <c r="F311" s="206" t="s">
        <v>162</v>
      </c>
      <c r="G311" s="217" t="s">
        <v>108</v>
      </c>
      <c r="H311" s="201" t="s">
        <v>560</v>
      </c>
      <c r="I311" s="359"/>
      <c r="J311" s="208"/>
      <c r="K311" s="192"/>
      <c r="L311" s="192"/>
      <c r="M311" s="192"/>
      <c r="N311" s="192"/>
    </row>
    <row r="312" spans="1:14" s="201" customFormat="1" x14ac:dyDescent="0.2">
      <c r="A312" s="204"/>
      <c r="C312" s="205"/>
      <c r="D312" s="211"/>
      <c r="E312" s="218"/>
      <c r="F312" s="206"/>
      <c r="G312" s="217" t="s">
        <v>501</v>
      </c>
      <c r="H312" s="201" t="s">
        <v>561</v>
      </c>
      <c r="I312" s="359"/>
      <c r="J312" s="208"/>
      <c r="K312" s="192"/>
      <c r="L312" s="192"/>
      <c r="M312" s="192"/>
      <c r="N312" s="192"/>
    </row>
    <row r="313" spans="1:14" s="201" customFormat="1" x14ac:dyDescent="0.2">
      <c r="A313" s="204"/>
      <c r="C313" s="205"/>
      <c r="D313" s="211"/>
      <c r="E313" s="218"/>
      <c r="F313" s="206"/>
      <c r="G313" s="217" t="s">
        <v>502</v>
      </c>
      <c r="H313" s="201" t="s">
        <v>640</v>
      </c>
      <c r="I313" s="359"/>
      <c r="J313" s="208"/>
      <c r="K313" s="192"/>
      <c r="L313" s="192"/>
      <c r="M313" s="192"/>
      <c r="N313" s="192"/>
    </row>
    <row r="314" spans="1:14" s="201" customFormat="1" x14ac:dyDescent="0.2">
      <c r="A314" s="222"/>
      <c r="B314" s="223"/>
      <c r="C314" s="245"/>
      <c r="D314" s="371"/>
      <c r="E314" s="339"/>
      <c r="F314" s="224"/>
      <c r="G314" s="225" t="s">
        <v>505</v>
      </c>
      <c r="H314" s="223" t="s">
        <v>641</v>
      </c>
      <c r="I314" s="372"/>
      <c r="J314" s="227"/>
      <c r="K314" s="195"/>
      <c r="L314" s="195"/>
      <c r="M314" s="195"/>
      <c r="N314" s="195"/>
    </row>
    <row r="315" spans="1:14" s="124" customFormat="1" x14ac:dyDescent="0.2">
      <c r="A315" s="138"/>
      <c r="B315" s="139"/>
      <c r="C315" s="298" t="s">
        <v>102</v>
      </c>
      <c r="D315" s="139" t="s">
        <v>301</v>
      </c>
      <c r="E315" s="142"/>
      <c r="F315" s="293"/>
      <c r="G315" s="299"/>
      <c r="H315" s="299"/>
      <c r="I315" s="299"/>
      <c r="J315" s="151"/>
      <c r="K315" s="188"/>
      <c r="L315" s="188"/>
      <c r="M315" s="188"/>
      <c r="N315" s="188"/>
    </row>
    <row r="316" spans="1:14" s="124" customFormat="1" x14ac:dyDescent="0.2">
      <c r="A316" s="126"/>
      <c r="C316" s="120"/>
      <c r="D316" s="129" t="s">
        <v>103</v>
      </c>
      <c r="E316" s="252">
        <v>2.1</v>
      </c>
      <c r="F316" s="125" t="s">
        <v>302</v>
      </c>
      <c r="J316" s="127"/>
      <c r="K316" s="187"/>
      <c r="L316" s="187"/>
      <c r="M316" s="187"/>
      <c r="N316" s="187"/>
    </row>
    <row r="317" spans="1:14" s="201" customFormat="1" x14ac:dyDescent="0.2">
      <c r="A317" s="204"/>
      <c r="C317" s="205"/>
      <c r="D317" s="211"/>
      <c r="E317" s="218"/>
      <c r="F317" s="206" t="s">
        <v>162</v>
      </c>
      <c r="G317" s="217" t="s">
        <v>409</v>
      </c>
      <c r="H317" s="201" t="s">
        <v>388</v>
      </c>
      <c r="J317" s="208"/>
      <c r="K317" s="192"/>
      <c r="L317" s="192"/>
      <c r="M317" s="192"/>
      <c r="N317" s="192"/>
    </row>
    <row r="318" spans="1:14" s="201" customFormat="1" hidden="1" x14ac:dyDescent="0.2">
      <c r="A318" s="204"/>
      <c r="E318" s="205"/>
      <c r="F318" s="206" t="s">
        <v>105</v>
      </c>
      <c r="G318" s="217" t="s">
        <v>6</v>
      </c>
      <c r="H318" s="219" t="s">
        <v>82</v>
      </c>
      <c r="I318" s="219"/>
      <c r="J318" s="244"/>
      <c r="K318" s="192"/>
      <c r="L318" s="192"/>
      <c r="M318" s="192"/>
      <c r="N318" s="192"/>
    </row>
    <row r="319" spans="1:14" s="201" customFormat="1" hidden="1" x14ac:dyDescent="0.2">
      <c r="A319" s="204"/>
      <c r="E319" s="205"/>
      <c r="F319" s="206"/>
      <c r="G319" s="217" t="s">
        <v>16</v>
      </c>
      <c r="H319" s="219" t="s">
        <v>83</v>
      </c>
      <c r="I319" s="219"/>
      <c r="J319" s="208"/>
      <c r="K319" s="192"/>
      <c r="L319" s="192"/>
      <c r="M319" s="192"/>
      <c r="N319" s="192"/>
    </row>
    <row r="320" spans="1:14" s="201" customFormat="1" hidden="1" x14ac:dyDescent="0.2">
      <c r="A320" s="204"/>
      <c r="E320" s="205"/>
      <c r="F320" s="206"/>
      <c r="G320" s="217" t="s">
        <v>84</v>
      </c>
      <c r="H320" s="219" t="s">
        <v>129</v>
      </c>
      <c r="I320" s="219"/>
      <c r="J320" s="208"/>
      <c r="K320" s="192"/>
      <c r="L320" s="192"/>
      <c r="M320" s="192"/>
      <c r="N320" s="192"/>
    </row>
    <row r="321" spans="1:14" s="201" customFormat="1" hidden="1" x14ac:dyDescent="0.2">
      <c r="A321" s="204"/>
      <c r="E321" s="205"/>
      <c r="F321" s="206"/>
      <c r="G321" s="217"/>
      <c r="H321" s="219" t="s">
        <v>130</v>
      </c>
      <c r="I321" s="219"/>
      <c r="J321" s="208"/>
      <c r="K321" s="192"/>
      <c r="L321" s="192"/>
      <c r="M321" s="192"/>
      <c r="N321" s="192"/>
    </row>
    <row r="322" spans="1:14" s="201" customFormat="1" hidden="1" x14ac:dyDescent="0.2">
      <c r="A322" s="204"/>
      <c r="E322" s="205"/>
      <c r="F322" s="206"/>
      <c r="G322" s="217" t="s">
        <v>85</v>
      </c>
      <c r="H322" s="219" t="s">
        <v>131</v>
      </c>
      <c r="I322" s="219"/>
      <c r="J322" s="208"/>
      <c r="K322" s="192"/>
      <c r="L322" s="192"/>
      <c r="M322" s="192"/>
      <c r="N322" s="192"/>
    </row>
    <row r="323" spans="1:14" s="201" customFormat="1" hidden="1" x14ac:dyDescent="0.2">
      <c r="A323" s="204"/>
      <c r="E323" s="205"/>
      <c r="F323" s="206"/>
      <c r="G323" s="217" t="s">
        <v>86</v>
      </c>
      <c r="H323" s="219" t="s">
        <v>133</v>
      </c>
      <c r="I323" s="219"/>
      <c r="J323" s="208"/>
      <c r="K323" s="192"/>
      <c r="L323" s="192"/>
      <c r="M323" s="192"/>
      <c r="N323" s="192"/>
    </row>
    <row r="324" spans="1:14" s="201" customFormat="1" hidden="1" x14ac:dyDescent="0.2">
      <c r="A324" s="204"/>
      <c r="E324" s="205"/>
      <c r="F324" s="206"/>
      <c r="G324" s="217"/>
      <c r="H324" s="219" t="s">
        <v>132</v>
      </c>
      <c r="I324" s="219"/>
      <c r="J324" s="208"/>
      <c r="K324" s="192"/>
      <c r="L324" s="192"/>
      <c r="M324" s="192"/>
      <c r="N324" s="192"/>
    </row>
    <row r="325" spans="1:14" s="235" customFormat="1" x14ac:dyDescent="0.2">
      <c r="A325" s="204"/>
      <c r="B325" s="201"/>
      <c r="C325" s="201"/>
      <c r="D325" s="201"/>
      <c r="E325" s="205"/>
      <c r="F325" s="206"/>
      <c r="G325" s="217"/>
      <c r="H325" s="219" t="s">
        <v>446</v>
      </c>
      <c r="I325" s="219"/>
      <c r="J325" s="208"/>
      <c r="K325" s="192"/>
      <c r="L325" s="192"/>
      <c r="M325" s="192"/>
      <c r="N325" s="192"/>
    </row>
    <row r="326" spans="1:14" s="235" customFormat="1" x14ac:dyDescent="0.2">
      <c r="A326" s="204"/>
      <c r="B326" s="201"/>
      <c r="C326" s="201"/>
      <c r="D326" s="201"/>
      <c r="E326" s="205"/>
      <c r="F326" s="206"/>
      <c r="G326" s="217"/>
      <c r="H326" s="219" t="s">
        <v>447</v>
      </c>
      <c r="I326" s="219"/>
      <c r="J326" s="208"/>
      <c r="K326" s="192"/>
      <c r="L326" s="192"/>
      <c r="M326" s="192"/>
      <c r="N326" s="192"/>
    </row>
    <row r="327" spans="1:14" s="235" customFormat="1" x14ac:dyDescent="0.2">
      <c r="A327" s="204"/>
      <c r="B327" s="201"/>
      <c r="C327" s="201"/>
      <c r="D327" s="201"/>
      <c r="E327" s="205"/>
      <c r="F327" s="206"/>
      <c r="G327" s="217"/>
      <c r="H327" s="219" t="s">
        <v>448</v>
      </c>
      <c r="I327" s="219"/>
      <c r="J327" s="208"/>
      <c r="K327" s="192"/>
      <c r="L327" s="192"/>
      <c r="M327" s="192"/>
      <c r="N327" s="192"/>
    </row>
    <row r="328" spans="1:14" s="235" customFormat="1" x14ac:dyDescent="0.2">
      <c r="A328" s="294"/>
      <c r="B328" s="295"/>
      <c r="C328" s="295"/>
      <c r="D328" s="295"/>
      <c r="E328" s="271"/>
      <c r="F328" s="272"/>
      <c r="G328" s="273" t="s">
        <v>410</v>
      </c>
      <c r="H328" s="274" t="s">
        <v>401</v>
      </c>
      <c r="I328" s="274"/>
      <c r="J328" s="275"/>
      <c r="K328" s="276"/>
      <c r="L328" s="276"/>
      <c r="M328" s="276"/>
      <c r="N328" s="276"/>
    </row>
    <row r="329" spans="1:14" s="235" customFormat="1" x14ac:dyDescent="0.2">
      <c r="A329" s="204"/>
      <c r="B329" s="201"/>
      <c r="C329" s="201"/>
      <c r="D329" s="201"/>
      <c r="E329" s="205"/>
      <c r="F329" s="206"/>
      <c r="G329" s="217" t="s">
        <v>121</v>
      </c>
      <c r="H329" s="219" t="s">
        <v>562</v>
      </c>
      <c r="I329" s="351"/>
      <c r="J329" s="208"/>
      <c r="K329" s="192"/>
      <c r="L329" s="192"/>
      <c r="M329" s="192"/>
      <c r="N329" s="192"/>
    </row>
    <row r="330" spans="1:14" s="124" customFormat="1" x14ac:dyDescent="0.2">
      <c r="A330" s="138"/>
      <c r="B330" s="139"/>
      <c r="C330" s="298" t="s">
        <v>102</v>
      </c>
      <c r="D330" s="139" t="s">
        <v>266</v>
      </c>
      <c r="E330" s="142"/>
      <c r="F330" s="293"/>
      <c r="G330" s="299"/>
      <c r="H330" s="299"/>
      <c r="I330" s="299"/>
      <c r="J330" s="151"/>
      <c r="K330" s="188"/>
      <c r="L330" s="188"/>
      <c r="M330" s="188"/>
      <c r="N330" s="188"/>
    </row>
    <row r="331" spans="1:14" s="124" customFormat="1" x14ac:dyDescent="0.2">
      <c r="A331" s="138"/>
      <c r="B331" s="139"/>
      <c r="C331" s="142"/>
      <c r="D331" s="296" t="s">
        <v>103</v>
      </c>
      <c r="E331" s="140">
        <v>3.1</v>
      </c>
      <c r="F331" s="141" t="s">
        <v>563</v>
      </c>
      <c r="G331" s="139"/>
      <c r="H331" s="139"/>
      <c r="I331" s="139"/>
      <c r="J331" s="151"/>
      <c r="K331" s="188"/>
      <c r="L331" s="188"/>
      <c r="M331" s="188"/>
      <c r="N331" s="188"/>
    </row>
    <row r="332" spans="1:14" s="201" customFormat="1" x14ac:dyDescent="0.2">
      <c r="A332" s="204"/>
      <c r="C332" s="205"/>
      <c r="D332" s="211"/>
      <c r="E332" s="218"/>
      <c r="F332" s="206" t="s">
        <v>162</v>
      </c>
      <c r="G332" s="217" t="s">
        <v>245</v>
      </c>
      <c r="H332" s="201" t="s">
        <v>564</v>
      </c>
      <c r="I332" s="359"/>
      <c r="J332" s="350"/>
      <c r="K332" s="192"/>
      <c r="L332" s="192"/>
      <c r="M332" s="192"/>
      <c r="N332" s="192"/>
    </row>
    <row r="333" spans="1:14" s="235" customFormat="1" x14ac:dyDescent="0.2">
      <c r="A333" s="204"/>
      <c r="B333" s="201"/>
      <c r="C333" s="201"/>
      <c r="D333" s="201"/>
      <c r="E333" s="205"/>
      <c r="F333" s="206"/>
      <c r="G333" s="217" t="s">
        <v>246</v>
      </c>
      <c r="H333" s="219" t="s">
        <v>565</v>
      </c>
      <c r="I333" s="219"/>
      <c r="J333" s="208"/>
      <c r="K333" s="192"/>
      <c r="L333" s="192"/>
      <c r="M333" s="192"/>
      <c r="N333" s="192"/>
    </row>
    <row r="334" spans="1:14" s="235" customFormat="1" x14ac:dyDescent="0.2">
      <c r="A334" s="204"/>
      <c r="B334" s="201"/>
      <c r="C334" s="201"/>
      <c r="D334" s="201"/>
      <c r="E334" s="205"/>
      <c r="F334" s="206"/>
      <c r="G334" s="217" t="s">
        <v>247</v>
      </c>
      <c r="H334" s="219" t="s">
        <v>566</v>
      </c>
      <c r="I334" s="219"/>
      <c r="J334" s="208"/>
      <c r="K334" s="192"/>
      <c r="L334" s="192"/>
      <c r="M334" s="192"/>
      <c r="N334" s="192"/>
    </row>
    <row r="335" spans="1:14" s="124" customFormat="1" x14ac:dyDescent="0.2">
      <c r="A335" s="126"/>
      <c r="C335" s="120"/>
      <c r="D335" s="129" t="s">
        <v>103</v>
      </c>
      <c r="E335" s="252">
        <v>3.2</v>
      </c>
      <c r="F335" s="125" t="s">
        <v>303</v>
      </c>
      <c r="J335" s="127"/>
      <c r="K335" s="187"/>
      <c r="L335" s="187"/>
      <c r="M335" s="187"/>
      <c r="N335" s="187"/>
    </row>
    <row r="336" spans="1:14" s="201" customFormat="1" x14ac:dyDescent="0.2">
      <c r="A336" s="204"/>
      <c r="C336" s="205"/>
      <c r="D336" s="211"/>
      <c r="E336" s="218"/>
      <c r="F336" s="206" t="s">
        <v>162</v>
      </c>
      <c r="G336" s="217" t="s">
        <v>418</v>
      </c>
      <c r="H336" s="201" t="s">
        <v>449</v>
      </c>
      <c r="J336" s="208"/>
      <c r="K336" s="192"/>
      <c r="L336" s="192"/>
      <c r="M336" s="192"/>
      <c r="N336" s="192"/>
    </row>
    <row r="337" spans="1:14" s="201" customFormat="1" hidden="1" x14ac:dyDescent="0.2">
      <c r="A337" s="204"/>
      <c r="E337" s="205"/>
      <c r="F337" s="206" t="s">
        <v>105</v>
      </c>
      <c r="G337" s="217" t="s">
        <v>6</v>
      </c>
      <c r="H337" s="219" t="s">
        <v>82</v>
      </c>
      <c r="I337" s="219"/>
      <c r="J337" s="244"/>
      <c r="K337" s="192"/>
      <c r="L337" s="192"/>
      <c r="M337" s="192"/>
      <c r="N337" s="192"/>
    </row>
    <row r="338" spans="1:14" s="201" customFormat="1" hidden="1" x14ac:dyDescent="0.2">
      <c r="A338" s="204"/>
      <c r="E338" s="205"/>
      <c r="F338" s="206"/>
      <c r="G338" s="217" t="s">
        <v>16</v>
      </c>
      <c r="H338" s="219" t="s">
        <v>83</v>
      </c>
      <c r="I338" s="219"/>
      <c r="J338" s="208"/>
      <c r="K338" s="192"/>
      <c r="L338" s="192"/>
      <c r="M338" s="192"/>
      <c r="N338" s="192"/>
    </row>
    <row r="339" spans="1:14" s="201" customFormat="1" hidden="1" x14ac:dyDescent="0.2">
      <c r="A339" s="204"/>
      <c r="E339" s="205"/>
      <c r="F339" s="206"/>
      <c r="G339" s="217" t="s">
        <v>84</v>
      </c>
      <c r="H339" s="219" t="s">
        <v>129</v>
      </c>
      <c r="I339" s="219"/>
      <c r="J339" s="208"/>
      <c r="K339" s="192"/>
      <c r="L339" s="192"/>
      <c r="M339" s="192"/>
      <c r="N339" s="192"/>
    </row>
    <row r="340" spans="1:14" s="201" customFormat="1" hidden="1" x14ac:dyDescent="0.2">
      <c r="A340" s="204"/>
      <c r="E340" s="205"/>
      <c r="F340" s="206"/>
      <c r="G340" s="217"/>
      <c r="H340" s="219" t="s">
        <v>130</v>
      </c>
      <c r="I340" s="219"/>
      <c r="J340" s="208"/>
      <c r="K340" s="192"/>
      <c r="L340" s="192"/>
      <c r="M340" s="192"/>
      <c r="N340" s="192"/>
    </row>
    <row r="341" spans="1:14" s="201" customFormat="1" hidden="1" x14ac:dyDescent="0.2">
      <c r="A341" s="204"/>
      <c r="E341" s="205"/>
      <c r="F341" s="206"/>
      <c r="G341" s="217" t="s">
        <v>85</v>
      </c>
      <c r="H341" s="219" t="s">
        <v>131</v>
      </c>
      <c r="I341" s="219"/>
      <c r="J341" s="208"/>
      <c r="K341" s="192"/>
      <c r="L341" s="192"/>
      <c r="M341" s="192"/>
      <c r="N341" s="192"/>
    </row>
    <row r="342" spans="1:14" s="201" customFormat="1" hidden="1" x14ac:dyDescent="0.2">
      <c r="A342" s="204"/>
      <c r="E342" s="205"/>
      <c r="F342" s="206"/>
      <c r="G342" s="217" t="s">
        <v>86</v>
      </c>
      <c r="H342" s="219" t="s">
        <v>133</v>
      </c>
      <c r="I342" s="219"/>
      <c r="J342" s="208"/>
      <c r="K342" s="192"/>
      <c r="L342" s="192"/>
      <c r="M342" s="192"/>
      <c r="N342" s="192"/>
    </row>
    <row r="343" spans="1:14" s="201" customFormat="1" hidden="1" x14ac:dyDescent="0.2">
      <c r="A343" s="204"/>
      <c r="E343" s="205"/>
      <c r="F343" s="206"/>
      <c r="G343" s="217"/>
      <c r="H343" s="219" t="s">
        <v>132</v>
      </c>
      <c r="I343" s="219"/>
      <c r="J343" s="208"/>
      <c r="K343" s="192"/>
      <c r="L343" s="192"/>
      <c r="M343" s="192"/>
      <c r="N343" s="192"/>
    </row>
    <row r="344" spans="1:14" s="235" customFormat="1" x14ac:dyDescent="0.2">
      <c r="A344" s="204"/>
      <c r="B344" s="201"/>
      <c r="C344" s="201"/>
      <c r="D344" s="201"/>
      <c r="E344" s="205"/>
      <c r="F344" s="206"/>
      <c r="G344" s="217"/>
      <c r="H344" s="219" t="s">
        <v>450</v>
      </c>
      <c r="I344" s="219"/>
      <c r="J344" s="208"/>
      <c r="K344" s="192"/>
      <c r="L344" s="192"/>
      <c r="M344" s="192"/>
      <c r="N344" s="192"/>
    </row>
    <row r="345" spans="1:14" s="235" customFormat="1" x14ac:dyDescent="0.2">
      <c r="A345" s="204"/>
      <c r="B345" s="201"/>
      <c r="C345" s="201"/>
      <c r="D345" s="201"/>
      <c r="E345" s="205"/>
      <c r="F345" s="206"/>
      <c r="G345" s="217"/>
      <c r="H345" s="219" t="s">
        <v>451</v>
      </c>
      <c r="I345" s="219"/>
      <c r="J345" s="208"/>
      <c r="K345" s="192"/>
      <c r="L345" s="192"/>
      <c r="M345" s="192"/>
      <c r="N345" s="192"/>
    </row>
    <row r="346" spans="1:14" s="235" customFormat="1" x14ac:dyDescent="0.2">
      <c r="A346" s="204"/>
      <c r="B346" s="201"/>
      <c r="C346" s="201"/>
      <c r="D346" s="201"/>
      <c r="E346" s="205"/>
      <c r="F346" s="206"/>
      <c r="G346" s="217"/>
      <c r="H346" s="219" t="s">
        <v>452</v>
      </c>
      <c r="I346" s="219"/>
      <c r="J346" s="208"/>
      <c r="K346" s="192"/>
      <c r="L346" s="192"/>
      <c r="M346" s="192"/>
      <c r="N346" s="192"/>
    </row>
    <row r="347" spans="1:14" s="235" customFormat="1" x14ac:dyDescent="0.2">
      <c r="A347" s="204"/>
      <c r="B347" s="201"/>
      <c r="C347" s="201"/>
      <c r="D347" s="201"/>
      <c r="E347" s="205"/>
      <c r="F347" s="206"/>
      <c r="G347" s="217" t="s">
        <v>419</v>
      </c>
      <c r="H347" s="219" t="s">
        <v>395</v>
      </c>
      <c r="I347" s="219"/>
      <c r="J347" s="208"/>
      <c r="K347" s="192"/>
      <c r="L347" s="192"/>
      <c r="M347" s="192"/>
      <c r="N347" s="192"/>
    </row>
    <row r="348" spans="1:14" s="235" customFormat="1" x14ac:dyDescent="0.2">
      <c r="A348" s="230"/>
      <c r="B348" s="231"/>
      <c r="C348" s="231"/>
      <c r="D348" s="231"/>
      <c r="E348" s="232"/>
      <c r="F348" s="347"/>
      <c r="G348" s="396" t="s">
        <v>420</v>
      </c>
      <c r="H348" s="397" t="s">
        <v>453</v>
      </c>
      <c r="I348" s="397"/>
      <c r="J348" s="233"/>
      <c r="K348" s="193"/>
      <c r="L348" s="193"/>
      <c r="M348" s="193"/>
      <c r="N348" s="193"/>
    </row>
    <row r="349" spans="1:14" s="235" customFormat="1" x14ac:dyDescent="0.2">
      <c r="A349" s="230"/>
      <c r="B349" s="231"/>
      <c r="C349" s="231"/>
      <c r="D349" s="231"/>
      <c r="E349" s="232"/>
      <c r="F349" s="347"/>
      <c r="G349" s="396"/>
      <c r="H349" s="397" t="s">
        <v>454</v>
      </c>
      <c r="I349" s="397"/>
      <c r="J349" s="233"/>
      <c r="K349" s="193"/>
      <c r="L349" s="193"/>
      <c r="M349" s="193"/>
      <c r="N349" s="193"/>
    </row>
    <row r="350" spans="1:14" s="235" customFormat="1" x14ac:dyDescent="0.2">
      <c r="A350" s="230"/>
      <c r="B350" s="231"/>
      <c r="C350" s="231"/>
      <c r="D350" s="231"/>
      <c r="E350" s="232"/>
      <c r="F350" s="347"/>
      <c r="G350" s="396"/>
      <c r="H350" s="397" t="s">
        <v>455</v>
      </c>
      <c r="I350" s="397"/>
      <c r="J350" s="233"/>
      <c r="K350" s="193"/>
      <c r="L350" s="193"/>
      <c r="M350" s="193"/>
      <c r="N350" s="193"/>
    </row>
    <row r="351" spans="1:14" s="235" customFormat="1" x14ac:dyDescent="0.2">
      <c r="A351" s="230"/>
      <c r="B351" s="231"/>
      <c r="C351" s="231"/>
      <c r="D351" s="231"/>
      <c r="E351" s="232"/>
      <c r="F351" s="347"/>
      <c r="G351" s="396"/>
      <c r="H351" s="668" t="s">
        <v>456</v>
      </c>
      <c r="I351" s="668"/>
      <c r="J351" s="669"/>
      <c r="K351" s="193"/>
      <c r="L351" s="193"/>
      <c r="M351" s="193"/>
      <c r="N351" s="193"/>
    </row>
    <row r="352" spans="1:14" s="235" customFormat="1" x14ac:dyDescent="0.2">
      <c r="A352" s="230"/>
      <c r="B352" s="231"/>
      <c r="C352" s="231"/>
      <c r="D352" s="231"/>
      <c r="E352" s="232"/>
      <c r="F352" s="347"/>
      <c r="G352" s="396"/>
      <c r="H352" s="668" t="s">
        <v>457</v>
      </c>
      <c r="I352" s="668"/>
      <c r="J352" s="669"/>
      <c r="K352" s="193"/>
      <c r="L352" s="193"/>
      <c r="M352" s="193"/>
      <c r="N352" s="193"/>
    </row>
    <row r="353" spans="1:14" s="235" customFormat="1" x14ac:dyDescent="0.2">
      <c r="A353" s="222"/>
      <c r="B353" s="223"/>
      <c r="C353" s="223"/>
      <c r="D353" s="223"/>
      <c r="E353" s="245"/>
      <c r="F353" s="224"/>
      <c r="G353" s="225" t="s">
        <v>642</v>
      </c>
      <c r="H353" s="246" t="s">
        <v>396</v>
      </c>
      <c r="I353" s="246"/>
      <c r="J353" s="227"/>
      <c r="K353" s="195"/>
      <c r="L353" s="195"/>
      <c r="M353" s="195"/>
      <c r="N353" s="195"/>
    </row>
    <row r="354" spans="1:14" s="124" customFormat="1" x14ac:dyDescent="0.2">
      <c r="A354" s="138"/>
      <c r="B354" s="139"/>
      <c r="C354" s="298" t="s">
        <v>102</v>
      </c>
      <c r="D354" s="139" t="s">
        <v>567</v>
      </c>
      <c r="E354" s="142"/>
      <c r="F354" s="293"/>
      <c r="G354" s="299"/>
      <c r="H354" s="299"/>
      <c r="I354" s="299"/>
      <c r="J354" s="151"/>
      <c r="K354" s="188"/>
      <c r="L354" s="188"/>
      <c r="M354" s="188"/>
      <c r="N354" s="188"/>
    </row>
    <row r="355" spans="1:14" s="124" customFormat="1" x14ac:dyDescent="0.2">
      <c r="A355" s="126"/>
      <c r="C355" s="120"/>
      <c r="D355" s="129" t="s">
        <v>103</v>
      </c>
      <c r="E355" s="252">
        <v>4.0999999999999996</v>
      </c>
      <c r="F355" s="125" t="s">
        <v>568</v>
      </c>
      <c r="J355" s="127"/>
      <c r="K355" s="187"/>
      <c r="L355" s="187"/>
      <c r="M355" s="187"/>
      <c r="N355" s="187"/>
    </row>
    <row r="356" spans="1:14" s="201" customFormat="1" x14ac:dyDescent="0.2">
      <c r="A356" s="204"/>
      <c r="C356" s="205"/>
      <c r="D356" s="211"/>
      <c r="E356" s="218"/>
      <c r="F356" s="206" t="s">
        <v>162</v>
      </c>
      <c r="G356" s="217" t="s">
        <v>248</v>
      </c>
      <c r="H356" s="201" t="s">
        <v>569</v>
      </c>
      <c r="I356" s="359"/>
      <c r="J356" s="350"/>
      <c r="K356" s="192"/>
      <c r="L356" s="192"/>
      <c r="M356" s="192"/>
      <c r="N356" s="192"/>
    </row>
    <row r="357" spans="1:14" s="235" customFormat="1" x14ac:dyDescent="0.2">
      <c r="A357" s="204"/>
      <c r="B357" s="201"/>
      <c r="C357" s="205"/>
      <c r="D357" s="211"/>
      <c r="E357" s="218"/>
      <c r="F357" s="206"/>
      <c r="G357" s="217" t="s">
        <v>570</v>
      </c>
      <c r="H357" s="201" t="s">
        <v>573</v>
      </c>
      <c r="I357" s="359"/>
      <c r="J357" s="350"/>
      <c r="K357" s="192"/>
      <c r="L357" s="192"/>
      <c r="M357" s="192"/>
      <c r="N357" s="192"/>
    </row>
    <row r="358" spans="1:14" s="235" customFormat="1" x14ac:dyDescent="0.2">
      <c r="A358" s="204"/>
      <c r="B358" s="201"/>
      <c r="C358" s="205"/>
      <c r="D358" s="211"/>
      <c r="E358" s="218"/>
      <c r="F358" s="206"/>
      <c r="G358" s="217" t="s">
        <v>571</v>
      </c>
      <c r="H358" s="201" t="s">
        <v>574</v>
      </c>
      <c r="I358" s="359"/>
      <c r="J358" s="350"/>
      <c r="K358" s="192"/>
      <c r="L358" s="192"/>
      <c r="M358" s="192"/>
      <c r="N358" s="192"/>
    </row>
    <row r="359" spans="1:14" s="235" customFormat="1" x14ac:dyDescent="0.2">
      <c r="A359" s="204"/>
      <c r="B359" s="201"/>
      <c r="C359" s="205"/>
      <c r="D359" s="211"/>
      <c r="E359" s="218"/>
      <c r="F359" s="206"/>
      <c r="G359" s="217" t="s">
        <v>572</v>
      </c>
      <c r="H359" s="201" t="s">
        <v>575</v>
      </c>
      <c r="I359" s="359"/>
      <c r="J359" s="350"/>
      <c r="K359" s="192"/>
      <c r="L359" s="192"/>
      <c r="M359" s="192"/>
      <c r="N359" s="192"/>
    </row>
    <row r="360" spans="1:14" s="235" customFormat="1" x14ac:dyDescent="0.2">
      <c r="A360" s="204"/>
      <c r="B360" s="201"/>
      <c r="C360" s="205"/>
      <c r="D360" s="211"/>
      <c r="E360" s="218"/>
      <c r="F360" s="206"/>
      <c r="G360" s="217" t="s">
        <v>576</v>
      </c>
      <c r="H360" s="201" t="s">
        <v>578</v>
      </c>
      <c r="I360" s="359"/>
      <c r="J360" s="350"/>
      <c r="K360" s="192"/>
      <c r="L360" s="192"/>
      <c r="M360" s="192"/>
      <c r="N360" s="192"/>
    </row>
    <row r="361" spans="1:14" s="235" customFormat="1" x14ac:dyDescent="0.2">
      <c r="A361" s="204"/>
      <c r="B361" s="201"/>
      <c r="C361" s="205"/>
      <c r="D361" s="211"/>
      <c r="E361" s="218"/>
      <c r="F361" s="206"/>
      <c r="G361" s="217" t="s">
        <v>577</v>
      </c>
      <c r="H361" s="201" t="s">
        <v>579</v>
      </c>
      <c r="I361" s="359"/>
      <c r="J361" s="350"/>
      <c r="K361" s="192"/>
      <c r="L361" s="192"/>
      <c r="M361" s="192"/>
      <c r="N361" s="192"/>
    </row>
    <row r="362" spans="1:14" s="124" customFormat="1" x14ac:dyDescent="0.2">
      <c r="A362" s="138"/>
      <c r="B362" s="139"/>
      <c r="C362" s="142"/>
      <c r="D362" s="296" t="s">
        <v>103</v>
      </c>
      <c r="E362" s="140">
        <v>4.2</v>
      </c>
      <c r="F362" s="141" t="s">
        <v>580</v>
      </c>
      <c r="G362" s="139"/>
      <c r="H362" s="139"/>
      <c r="I362" s="139"/>
      <c r="J362" s="151"/>
      <c r="K362" s="188"/>
      <c r="L362" s="188"/>
      <c r="M362" s="188"/>
      <c r="N362" s="188"/>
    </row>
    <row r="363" spans="1:14" s="201" customFormat="1" x14ac:dyDescent="0.2">
      <c r="A363" s="204"/>
      <c r="C363" s="205"/>
      <c r="D363" s="211"/>
      <c r="E363" s="218"/>
      <c r="F363" s="206" t="s">
        <v>162</v>
      </c>
      <c r="G363" s="217" t="s">
        <v>249</v>
      </c>
      <c r="H363" s="201" t="s">
        <v>581</v>
      </c>
      <c r="I363" s="359"/>
      <c r="J363" s="350"/>
      <c r="K363" s="192"/>
      <c r="L363" s="192"/>
      <c r="M363" s="192"/>
      <c r="N363" s="192"/>
    </row>
    <row r="364" spans="1:14" s="235" customFormat="1" x14ac:dyDescent="0.2">
      <c r="A364" s="204"/>
      <c r="B364" s="201"/>
      <c r="C364" s="205"/>
      <c r="D364" s="211"/>
      <c r="E364" s="218"/>
      <c r="F364" s="206"/>
      <c r="G364" s="217"/>
      <c r="H364" s="201" t="s">
        <v>582</v>
      </c>
      <c r="I364" s="359"/>
      <c r="J364" s="350"/>
      <c r="K364" s="192"/>
      <c r="L364" s="192"/>
      <c r="M364" s="192"/>
      <c r="N364" s="192"/>
    </row>
    <row r="365" spans="1:14" s="235" customFormat="1" x14ac:dyDescent="0.2">
      <c r="A365" s="204"/>
      <c r="B365" s="201"/>
      <c r="C365" s="205"/>
      <c r="D365" s="211"/>
      <c r="E365" s="218"/>
      <c r="F365" s="206"/>
      <c r="G365" s="217" t="s">
        <v>583</v>
      </c>
      <c r="H365" s="201" t="s">
        <v>585</v>
      </c>
      <c r="I365" s="359"/>
      <c r="J365" s="350"/>
      <c r="K365" s="192"/>
      <c r="L365" s="192"/>
      <c r="M365" s="192"/>
      <c r="N365" s="192"/>
    </row>
    <row r="366" spans="1:14" s="235" customFormat="1" x14ac:dyDescent="0.2">
      <c r="A366" s="204"/>
      <c r="B366" s="201"/>
      <c r="C366" s="205"/>
      <c r="D366" s="211"/>
      <c r="E366" s="218"/>
      <c r="F366" s="206"/>
      <c r="G366" s="217"/>
      <c r="H366" s="201" t="s">
        <v>586</v>
      </c>
      <c r="I366" s="359"/>
      <c r="J366" s="350"/>
      <c r="K366" s="192"/>
      <c r="L366" s="192"/>
      <c r="M366" s="192"/>
      <c r="N366" s="192"/>
    </row>
    <row r="367" spans="1:14" s="235" customFormat="1" x14ac:dyDescent="0.2">
      <c r="A367" s="204"/>
      <c r="B367" s="201"/>
      <c r="C367" s="205"/>
      <c r="D367" s="211"/>
      <c r="E367" s="218"/>
      <c r="F367" s="206"/>
      <c r="G367" s="217" t="s">
        <v>584</v>
      </c>
      <c r="H367" s="201" t="s">
        <v>587</v>
      </c>
      <c r="I367" s="359"/>
      <c r="J367" s="350"/>
      <c r="K367" s="192"/>
      <c r="L367" s="192"/>
      <c r="M367" s="192"/>
      <c r="N367" s="192"/>
    </row>
    <row r="368" spans="1:14" s="235" customFormat="1" x14ac:dyDescent="0.2">
      <c r="A368" s="204"/>
      <c r="B368" s="201"/>
      <c r="C368" s="205"/>
      <c r="D368" s="211"/>
      <c r="E368" s="218"/>
      <c r="F368" s="206"/>
      <c r="G368" s="217"/>
      <c r="H368" s="201" t="s">
        <v>588</v>
      </c>
      <c r="I368" s="359"/>
      <c r="J368" s="350"/>
      <c r="K368" s="192"/>
      <c r="L368" s="192"/>
      <c r="M368" s="192"/>
      <c r="N368" s="192"/>
    </row>
    <row r="369" spans="1:15" s="235" customFormat="1" x14ac:dyDescent="0.2">
      <c r="A369" s="204"/>
      <c r="B369" s="201"/>
      <c r="C369" s="205"/>
      <c r="D369" s="211"/>
      <c r="E369" s="218"/>
      <c r="F369" s="206"/>
      <c r="G369" s="217" t="s">
        <v>589</v>
      </c>
      <c r="H369" s="201" t="s">
        <v>590</v>
      </c>
      <c r="I369" s="359"/>
      <c r="J369" s="350"/>
      <c r="K369" s="192"/>
      <c r="L369" s="192"/>
      <c r="M369" s="192"/>
      <c r="N369" s="192"/>
    </row>
    <row r="370" spans="1:15" s="124" customFormat="1" x14ac:dyDescent="0.2">
      <c r="A370" s="138"/>
      <c r="B370" s="139"/>
      <c r="C370" s="298" t="s">
        <v>102</v>
      </c>
      <c r="D370" s="139" t="s">
        <v>591</v>
      </c>
      <c r="E370" s="142"/>
      <c r="F370" s="293"/>
      <c r="G370" s="299"/>
      <c r="H370" s="299"/>
      <c r="I370" s="299"/>
      <c r="J370" s="151"/>
      <c r="K370" s="188"/>
      <c r="L370" s="188"/>
      <c r="M370" s="188"/>
      <c r="N370" s="188"/>
    </row>
    <row r="371" spans="1:15" s="124" customFormat="1" x14ac:dyDescent="0.2">
      <c r="A371" s="126"/>
      <c r="C371" s="120"/>
      <c r="D371" s="129" t="s">
        <v>103</v>
      </c>
      <c r="E371" s="252">
        <v>5.0999999999999996</v>
      </c>
      <c r="F371" s="125" t="s">
        <v>592</v>
      </c>
      <c r="J371" s="127"/>
      <c r="K371" s="187"/>
      <c r="L371" s="187"/>
      <c r="M371" s="187"/>
      <c r="N371" s="187"/>
    </row>
    <row r="372" spans="1:15" s="201" customFormat="1" x14ac:dyDescent="0.2">
      <c r="A372" s="204"/>
      <c r="C372" s="205"/>
      <c r="D372" s="211"/>
      <c r="E372" s="218"/>
      <c r="F372" s="206" t="s">
        <v>162</v>
      </c>
      <c r="G372" s="217" t="s">
        <v>250</v>
      </c>
      <c r="H372" s="201" t="s">
        <v>593</v>
      </c>
      <c r="I372" s="359"/>
      <c r="J372" s="350"/>
      <c r="K372" s="192"/>
      <c r="L372" s="192"/>
      <c r="M372" s="192"/>
      <c r="N372" s="192"/>
    </row>
    <row r="373" spans="1:15" s="235" customFormat="1" x14ac:dyDescent="0.2">
      <c r="A373" s="204"/>
      <c r="B373" s="201"/>
      <c r="C373" s="205"/>
      <c r="D373" s="211"/>
      <c r="E373" s="218"/>
      <c r="F373" s="206"/>
      <c r="G373" s="217" t="s">
        <v>251</v>
      </c>
      <c r="H373" s="201" t="s">
        <v>594</v>
      </c>
      <c r="I373" s="359"/>
      <c r="J373" s="350"/>
      <c r="K373" s="192"/>
      <c r="L373" s="192"/>
      <c r="M373" s="192"/>
      <c r="N373" s="192"/>
    </row>
    <row r="374" spans="1:15" s="235" customFormat="1" x14ac:dyDescent="0.2">
      <c r="A374" s="204"/>
      <c r="B374" s="201"/>
      <c r="C374" s="205"/>
      <c r="D374" s="211"/>
      <c r="E374" s="218"/>
      <c r="F374" s="206"/>
      <c r="G374" s="217"/>
      <c r="H374" s="201" t="s">
        <v>595</v>
      </c>
      <c r="I374" s="359"/>
      <c r="J374" s="350"/>
      <c r="K374" s="192"/>
      <c r="L374" s="192"/>
      <c r="M374" s="192"/>
      <c r="N374" s="192"/>
    </row>
    <row r="375" spans="1:15" s="124" customFormat="1" x14ac:dyDescent="0.2">
      <c r="A375" s="138"/>
      <c r="B375" s="139"/>
      <c r="C375" s="142"/>
      <c r="D375" s="296" t="s">
        <v>103</v>
      </c>
      <c r="E375" s="140">
        <v>5.2</v>
      </c>
      <c r="F375" s="141" t="s">
        <v>596</v>
      </c>
      <c r="G375" s="139"/>
      <c r="H375" s="139"/>
      <c r="I375" s="139"/>
      <c r="J375" s="151"/>
      <c r="K375" s="188"/>
      <c r="L375" s="188"/>
      <c r="M375" s="188"/>
      <c r="N375" s="188"/>
    </row>
    <row r="376" spans="1:15" s="201" customFormat="1" x14ac:dyDescent="0.2">
      <c r="A376" s="204"/>
      <c r="C376" s="205"/>
      <c r="D376" s="211"/>
      <c r="E376" s="218"/>
      <c r="F376" s="206" t="s">
        <v>162</v>
      </c>
      <c r="G376" s="217" t="s">
        <v>597</v>
      </c>
      <c r="H376" s="201" t="s">
        <v>598</v>
      </c>
      <c r="I376" s="359"/>
      <c r="J376" s="350"/>
      <c r="K376" s="192"/>
      <c r="L376" s="192"/>
      <c r="M376" s="192"/>
      <c r="N376" s="192"/>
    </row>
    <row r="377" spans="1:15" s="235" customFormat="1" x14ac:dyDescent="0.2">
      <c r="A377" s="204"/>
      <c r="B377" s="201"/>
      <c r="C377" s="205"/>
      <c r="D377" s="211"/>
      <c r="E377" s="218"/>
      <c r="F377" s="206"/>
      <c r="G377" s="217" t="s">
        <v>599</v>
      </c>
      <c r="H377" s="201" t="s">
        <v>600</v>
      </c>
      <c r="I377" s="359"/>
      <c r="J377" s="350"/>
      <c r="K377" s="192"/>
      <c r="L377" s="192"/>
      <c r="M377" s="192"/>
      <c r="N377" s="192"/>
    </row>
    <row r="378" spans="1:15" s="235" customFormat="1" x14ac:dyDescent="0.2">
      <c r="A378" s="234"/>
      <c r="C378" s="236"/>
      <c r="D378" s="369"/>
      <c r="E378" s="366"/>
      <c r="F378" s="237"/>
      <c r="G378" s="368" t="s">
        <v>601</v>
      </c>
      <c r="H378" s="235" t="s">
        <v>602</v>
      </c>
      <c r="I378" s="370"/>
      <c r="J378" s="374"/>
      <c r="K378" s="200"/>
      <c r="L378" s="200"/>
      <c r="M378" s="200"/>
      <c r="N378" s="200"/>
    </row>
    <row r="379" spans="1:15" x14ac:dyDescent="0.2">
      <c r="A379" s="611" t="s">
        <v>95</v>
      </c>
      <c r="B379" s="612"/>
      <c r="C379" s="612"/>
      <c r="D379" s="612"/>
      <c r="E379" s="612"/>
      <c r="F379" s="612"/>
      <c r="G379" s="612"/>
      <c r="H379" s="612"/>
      <c r="I379" s="612"/>
      <c r="J379" s="613"/>
      <c r="K379" s="179"/>
      <c r="L379" s="179"/>
      <c r="M379" s="179"/>
      <c r="N379" s="179"/>
      <c r="O379" s="179"/>
    </row>
    <row r="380" spans="1:15" ht="30" customHeight="1" x14ac:dyDescent="0.2">
      <c r="A380" s="90" t="s">
        <v>821</v>
      </c>
      <c r="B380" s="90"/>
      <c r="C380" s="90"/>
      <c r="D380" s="90"/>
      <c r="J380" s="671"/>
      <c r="K380" s="671"/>
      <c r="L380" s="671"/>
      <c r="M380" s="671"/>
      <c r="N380" s="672"/>
    </row>
  </sheetData>
  <mergeCells count="20">
    <mergeCell ref="A1:N1"/>
    <mergeCell ref="A6:J6"/>
    <mergeCell ref="A116:J116"/>
    <mergeCell ref="A203:J203"/>
    <mergeCell ref="A238:J238"/>
    <mergeCell ref="K2:N2"/>
    <mergeCell ref="A3:J3"/>
    <mergeCell ref="N3:N4"/>
    <mergeCell ref="H137:J137"/>
    <mergeCell ref="H120:J120"/>
    <mergeCell ref="H123:J123"/>
    <mergeCell ref="H131:J131"/>
    <mergeCell ref="A290:J290"/>
    <mergeCell ref="A379:J379"/>
    <mergeCell ref="H166:J166"/>
    <mergeCell ref="H175:J175"/>
    <mergeCell ref="H189:J189"/>
    <mergeCell ref="C204:J204"/>
    <mergeCell ref="H351:J351"/>
    <mergeCell ref="H352:J352"/>
  </mergeCells>
  <pageMargins left="0.70866141732283505" right="0.70866141732283505" top="0.74803149606299202" bottom="0.74803149606299202" header="0.31496062992126" footer="0.31496062992126"/>
  <pageSetup paperSize="9" scale="68" orientation="landscape" r:id="rId1"/>
  <rowBreaks count="10" manualBreakCount="10">
    <brk id="53" max="13" man="1"/>
    <brk id="75" max="13" man="1"/>
    <brk id="102" max="13" man="1"/>
    <brk id="129" max="13" man="1"/>
    <brk id="186" max="13" man="1"/>
    <brk id="223" max="13" man="1"/>
    <brk id="246" max="13" man="1"/>
    <brk id="285" max="13" man="1"/>
    <brk id="314" max="13" man="1"/>
    <brk id="35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6</vt:i4>
      </vt:variant>
    </vt:vector>
  </HeadingPairs>
  <TitlesOfParts>
    <vt:vector size="9" baseType="lpstr">
      <vt:lpstr>7.ความเชื่อมโยงพันธกิจ งปม.</vt:lpstr>
      <vt:lpstr>8.ตัวชี้วัดมาตรการค่าเป้าหมาย62</vt:lpstr>
      <vt:lpstr>ความเชื่อมโยง 62</vt:lpstr>
      <vt:lpstr>'7.ความเชื่อมโยงพันธกิจ งปม.'!Print_Area</vt:lpstr>
      <vt:lpstr>'8.ตัวชี้วัดมาตรการค่าเป้าหมาย62'!Print_Area</vt:lpstr>
      <vt:lpstr>'ความเชื่อมโยง 62'!Print_Area</vt:lpstr>
      <vt:lpstr>'7.ความเชื่อมโยงพันธกิจ งปม.'!Print_Titles</vt:lpstr>
      <vt:lpstr>'8.ตัวชี้วัดมาตรการค่าเป้าหมาย62'!Print_Titles</vt:lpstr>
      <vt:lpstr>'ความเชื่อมโยง 62'!Print_Titles</vt:lpstr>
    </vt:vector>
  </TitlesOfParts>
  <Company>Your Organization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2018-10-30T08:55:51Z</cp:lastPrinted>
  <dcterms:created xsi:type="dcterms:W3CDTF">2014-10-27T06:11:10Z</dcterms:created>
  <dcterms:modified xsi:type="dcterms:W3CDTF">2018-10-30T08:56:41Z</dcterms:modified>
</cp:coreProperties>
</file>